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<sst xmlns="http://schemas.openxmlformats.org/spreadsheetml/2006/main" count="82" uniqueCount="72">
  <si>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</si>
  <si>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</si>
  <si>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</si>
  <si>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</si>
  <si>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</si>
  <si>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</si>
  <si>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</si>
  <si>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</si>
  <si>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</si>
  <si>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</si>
  <si>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</si>
  <si>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</si>
  <si>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</si>
  <si>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</si>
  <si>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</si>
  <si>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</si>
  <si>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</si>
  <si>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</si>
  <si>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</si>
  <si>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</si>
  <si>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</si>
  <si>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</si>
  <si>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</si>
  <si>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</si>
  <si>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</si>
  <si>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</si>
  <si>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</si>
  <si>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</si>
  <si>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</si>
  <si>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</si>
  <si>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</si>
  <si>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</si>
  <si>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</si>
  <si>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</si>
  <si>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</si>
  <si>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ООО"Технострой-3"</t>
  </si>
  <si>
    <t>Остаток на 01.01.2011г., тыс.руб. (получено)</t>
  </si>
  <si>
    <t>№ п/п</t>
  </si>
  <si>
    <t>Доля МО Сертолово, руб.</t>
  </si>
  <si>
    <t>Израсходованно, руб.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</si>
  <si>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</si>
  <si>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</si>
  <si>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</si>
  <si>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</si>
  <si>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имущества жилого дома № 6/1  по ул. Школьная с 01.06.2012г. по 31.12.2012г.</t>
  </si>
  <si>
    <t>Задолженность населения на 01.06.2012г. (руб.)</t>
  </si>
  <si>
    <t>ООО "ТСК"</t>
  </si>
  <si>
    <t>ООО "Сертоловский Водоканал"</t>
  </si>
  <si>
    <t>ООО "Уют-Сервис", договор управления № Н/2011-106 от 01.10.2011г.</t>
  </si>
  <si>
    <t>Электричество</t>
  </si>
  <si>
    <t>ООО "ПСК"</t>
  </si>
  <si>
    <t>Аренда контейнера</t>
  </si>
  <si>
    <t>техническое обслуживание тепловых сетей и сетей ГВС</t>
  </si>
  <si>
    <t>Агентское вознаграждение</t>
  </si>
  <si>
    <t>ТСЖ "Родник-2004"</t>
  </si>
  <si>
    <t xml:space="preserve">Поступило от ООО "Домашние сети" за размещение интернет оборудования 720,00 руб. </t>
  </si>
  <si>
    <t>№ 6/1 по ул. Школьная с 01.06.2012г.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</si>
  <si>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</si>
  <si>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</si>
  <si>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19,61 </t>
    </r>
    <r>
      <rPr>
        <sz val="10"/>
        <rFont val="Arial Cyr"/>
        <family val="0"/>
      </rPr>
      <t>тыс.рублей, в том числе:</t>
    </r>
  </si>
  <si>
    <t>устройство водоотвода - 0.15 т.р.</t>
  </si>
  <si>
    <t>заделка подвальных окон - 0,03 т.р.</t>
  </si>
  <si>
    <t>замеры сопротивления изоляции - 7,98 т.р.</t>
  </si>
  <si>
    <t>очистка кровли от снега - 11.45 т.р.</t>
  </si>
  <si>
    <t>Отчет о реализации программы капитального ремонта жилого фонда ООО "УЮТ-СЕРВИС" за период с 01 июня 2012г. по 31 декабря 2012г.  по адресу г.Сертолово, ул. Школьная, д. 6/1</t>
  </si>
  <si>
    <t>Задолженность населения на 01.06.2012г., руб.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</si>
  <si>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</si>
  <si>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</si>
  <si>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</si>
  <si>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Остаток средств  на лицевом счете на 01.06.2012г.,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</si>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</sst>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9" fillId="0" borderId="12" xfId="0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4"/>
  <sheetViews>
    <sheetView tabSelected="1" zoomScalePageLayoutView="0" workbookViewId="0" topLeftCell="C5">
      <selection activeCell="D33" sqref="D3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9" t="s">
        <v>1</v>
      </c>
      <c r="D5" s="59"/>
      <c r="E5" s="59"/>
      <c r="F5" s="59"/>
      <c r="G5" s="59"/>
      <c r="H5" s="59"/>
      <c r="I5" s="59"/>
    </row>
    <row r="6" spans="3:9" ht="12.75">
      <c r="C6" s="60" t="s">
        <v>2</v>
      </c>
      <c r="D6" s="60"/>
      <c r="E6" s="60"/>
      <c r="F6" s="60"/>
      <c r="G6" s="60"/>
      <c r="H6" s="60"/>
      <c r="I6" s="60"/>
    </row>
    <row r="7" spans="3:9" ht="12.75">
      <c r="C7" s="60" t="s">
        <v>44</v>
      </c>
      <c r="D7" s="60"/>
      <c r="E7" s="60"/>
      <c r="F7" s="60"/>
      <c r="G7" s="60"/>
      <c r="H7" s="60"/>
      <c r="I7" s="60"/>
    </row>
    <row r="8" spans="3:9" ht="6" customHeight="1" thickBot="1">
      <c r="C8" s="61"/>
      <c r="D8" s="61"/>
      <c r="E8" s="61"/>
      <c r="F8" s="61"/>
      <c r="G8" s="61"/>
      <c r="H8" s="61"/>
      <c r="I8" s="61"/>
    </row>
    <row r="9" spans="3:9" ht="50.25" customHeight="1" thickBot="1">
      <c r="C9" s="9" t="s">
        <v>3</v>
      </c>
      <c r="D9" s="10" t="s">
        <v>45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62" t="s">
        <v>6</v>
      </c>
      <c r="D10" s="52"/>
      <c r="E10" s="52"/>
      <c r="F10" s="52"/>
      <c r="G10" s="52"/>
      <c r="H10" s="52"/>
      <c r="I10" s="63"/>
    </row>
    <row r="11" spans="3:9" ht="13.5" customHeight="1" thickBot="1">
      <c r="C11" s="12" t="s">
        <v>7</v>
      </c>
      <c r="D11" s="13">
        <v>0</v>
      </c>
      <c r="E11" s="14">
        <v>49441.28</v>
      </c>
      <c r="F11" s="14">
        <v>36540.17</v>
      </c>
      <c r="G11" s="14">
        <v>101987.09</v>
      </c>
      <c r="H11" s="15">
        <f>+D11+E11-F11</f>
        <v>12901.11</v>
      </c>
      <c r="I11" s="50" t="s">
        <v>46</v>
      </c>
    </row>
    <row r="12" spans="3:9" ht="13.5" customHeight="1" thickBot="1">
      <c r="C12" s="12" t="s">
        <v>8</v>
      </c>
      <c r="D12" s="13">
        <v>0</v>
      </c>
      <c r="E12" s="16">
        <f>33881.93-629.11</f>
        <v>33252.82</v>
      </c>
      <c r="F12" s="16">
        <v>29697.27</v>
      </c>
      <c r="G12" s="14">
        <v>65454.68</v>
      </c>
      <c r="H12" s="15">
        <f>+D12+E12-F12</f>
        <v>3555.5499999999993</v>
      </c>
      <c r="I12" s="51"/>
    </row>
    <row r="13" spans="3:9" ht="13.5" customHeight="1" thickBot="1">
      <c r="C13" s="12" t="s">
        <v>9</v>
      </c>
      <c r="D13" s="13">
        <v>0</v>
      </c>
      <c r="E13" s="16">
        <f>20765.17-710.37</f>
        <v>20054.8</v>
      </c>
      <c r="F13" s="16">
        <f>17199.89</f>
        <v>17199.89</v>
      </c>
      <c r="G13" s="14">
        <f>E13</f>
        <v>20054.8</v>
      </c>
      <c r="H13" s="15">
        <f>+D13+E13-F13</f>
        <v>2854.91</v>
      </c>
      <c r="I13" s="50" t="s">
        <v>47</v>
      </c>
    </row>
    <row r="14" spans="3:9" ht="13.5" customHeight="1" thickBot="1">
      <c r="C14" s="12" t="s">
        <v>10</v>
      </c>
      <c r="D14" s="13">
        <v>0</v>
      </c>
      <c r="E14" s="16">
        <f>6995.66-207.39+3692.92-63.4</f>
        <v>10417.789999999999</v>
      </c>
      <c r="F14" s="16">
        <f>5826.12+3234.7</f>
        <v>9060.82</v>
      </c>
      <c r="G14" s="14">
        <f>E14</f>
        <v>10417.789999999999</v>
      </c>
      <c r="H14" s="15">
        <f>+D14+E14-F14</f>
        <v>1356.9699999999993</v>
      </c>
      <c r="I14" s="51"/>
    </row>
    <row r="15" spans="3:9" ht="13.5" customHeight="1" thickBot="1">
      <c r="C15" s="12" t="s">
        <v>11</v>
      </c>
      <c r="D15" s="17">
        <f>SUM(D11:D14)</f>
        <v>0</v>
      </c>
      <c r="E15" s="17">
        <f>SUM(E11:E14)</f>
        <v>113166.69</v>
      </c>
      <c r="F15" s="17">
        <f>SUM(F11:F14)</f>
        <v>92498.15</v>
      </c>
      <c r="G15" s="17">
        <f>SUM(G11:G14)</f>
        <v>197914.36</v>
      </c>
      <c r="H15" s="17">
        <f>SUM(H11:H14)</f>
        <v>20668.54</v>
      </c>
      <c r="I15" s="12"/>
    </row>
    <row r="16" spans="3:9" ht="13.5" customHeight="1" thickBot="1">
      <c r="C16" s="52" t="s">
        <v>12</v>
      </c>
      <c r="D16" s="52"/>
      <c r="E16" s="52"/>
      <c r="F16" s="52"/>
      <c r="G16" s="52"/>
      <c r="H16" s="52"/>
      <c r="I16" s="52"/>
    </row>
    <row r="17" spans="3:9" ht="38.25" customHeight="1" thickBot="1">
      <c r="C17" s="18" t="s">
        <v>3</v>
      </c>
      <c r="D17" s="10" t="s">
        <v>45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3.5" customHeight="1" thickBot="1">
      <c r="C18" s="9" t="s">
        <v>14</v>
      </c>
      <c r="D18" s="20">
        <v>0</v>
      </c>
      <c r="E18" s="21">
        <v>74111.24</v>
      </c>
      <c r="F18" s="21">
        <v>68502.75</v>
      </c>
      <c r="G18" s="21">
        <f>E18</f>
        <v>74111.24</v>
      </c>
      <c r="H18" s="21">
        <f aca="true" t="shared" si="0" ref="H18:H26">+D18+E18-F18</f>
        <v>5608.490000000005</v>
      </c>
      <c r="I18" s="53" t="s">
        <v>48</v>
      </c>
    </row>
    <row r="19" spans="3:10" ht="14.25" customHeight="1" thickBot="1">
      <c r="C19" s="12" t="s">
        <v>15</v>
      </c>
      <c r="D19" s="13">
        <v>0</v>
      </c>
      <c r="E19" s="14">
        <v>14199.64</v>
      </c>
      <c r="F19" s="14">
        <v>13125.06</v>
      </c>
      <c r="G19" s="48">
        <v>19613.19</v>
      </c>
      <c r="H19" s="21">
        <f>+D19+E19-F19</f>
        <v>1074.58</v>
      </c>
      <c r="I19" s="54"/>
      <c r="J19" s="22"/>
    </row>
    <row r="20" spans="3:9" ht="13.5" customHeight="1" thickBot="1">
      <c r="C20" s="18" t="s">
        <v>16</v>
      </c>
      <c r="D20" s="23">
        <v>0</v>
      </c>
      <c r="E20" s="14">
        <v>37683.66</v>
      </c>
      <c r="F20" s="14">
        <v>34831.89</v>
      </c>
      <c r="G20" s="21"/>
      <c r="H20" s="21">
        <f t="shared" si="0"/>
        <v>2851.770000000004</v>
      </c>
      <c r="I20" s="24"/>
    </row>
    <row r="21" spans="3:9" ht="12.75" customHeight="1" thickBot="1">
      <c r="C21" s="12" t="s">
        <v>49</v>
      </c>
      <c r="D21" s="23">
        <v>0</v>
      </c>
      <c r="E21" s="14">
        <f>9655.9+41660.28</f>
        <v>51316.18</v>
      </c>
      <c r="F21" s="14">
        <f>6937.37+29191.78</f>
        <v>36129.15</v>
      </c>
      <c r="G21" s="21"/>
      <c r="H21" s="21">
        <f t="shared" si="0"/>
        <v>15187.029999999999</v>
      </c>
      <c r="I21" s="25" t="s">
        <v>50</v>
      </c>
    </row>
    <row r="22" spans="3:9" ht="13.5" customHeight="1" thickBot="1">
      <c r="C22" s="12" t="s">
        <v>17</v>
      </c>
      <c r="D22" s="13">
        <v>0</v>
      </c>
      <c r="E22" s="14">
        <v>18459.56</v>
      </c>
      <c r="F22" s="14">
        <v>17062.6</v>
      </c>
      <c r="G22" s="21">
        <v>22105.7</v>
      </c>
      <c r="H22" s="21">
        <f t="shared" si="0"/>
        <v>1396.9600000000028</v>
      </c>
      <c r="I22" s="25" t="s">
        <v>18</v>
      </c>
    </row>
    <row r="23" spans="3:9" ht="13.5" customHeight="1" thickBot="1">
      <c r="C23" s="12" t="s">
        <v>51</v>
      </c>
      <c r="D23" s="13">
        <v>0</v>
      </c>
      <c r="E23" s="14"/>
      <c r="F23" s="14"/>
      <c r="G23" s="21"/>
      <c r="H23" s="21">
        <f t="shared" si="0"/>
        <v>0</v>
      </c>
      <c r="I23" s="25" t="s">
        <v>18</v>
      </c>
    </row>
    <row r="24" spans="3:9" ht="13.5" customHeight="1" thickBot="1">
      <c r="C24" s="12" t="s">
        <v>19</v>
      </c>
      <c r="D24" s="13">
        <v>0</v>
      </c>
      <c r="E24" s="16">
        <v>983.08</v>
      </c>
      <c r="F24" s="16">
        <v>908.68</v>
      </c>
      <c r="G24" s="21">
        <f>E24</f>
        <v>983.08</v>
      </c>
      <c r="H24" s="21">
        <f t="shared" si="0"/>
        <v>74.40000000000009</v>
      </c>
      <c r="I24" s="32" t="s">
        <v>20</v>
      </c>
    </row>
    <row r="25" spans="3:9" ht="13.5" customHeight="1" thickBot="1">
      <c r="C25" s="18" t="s">
        <v>21</v>
      </c>
      <c r="D25" s="13">
        <v>0</v>
      </c>
      <c r="E25" s="16">
        <v>9467.11</v>
      </c>
      <c r="F25" s="16">
        <v>8052.1</v>
      </c>
      <c r="G25" s="21">
        <f>E25</f>
        <v>9467.11</v>
      </c>
      <c r="H25" s="21">
        <f t="shared" si="0"/>
        <v>1415.0100000000002</v>
      </c>
      <c r="I25" s="25"/>
    </row>
    <row r="26" spans="3:9" ht="24" customHeight="1" thickBot="1">
      <c r="C26" s="18" t="s">
        <v>52</v>
      </c>
      <c r="D26" s="13">
        <v>0</v>
      </c>
      <c r="E26" s="16"/>
      <c r="F26" s="16"/>
      <c r="G26" s="21"/>
      <c r="H26" s="21">
        <f t="shared" si="0"/>
        <v>0</v>
      </c>
      <c r="I26" s="25" t="s">
        <v>46</v>
      </c>
    </row>
    <row r="27" spans="3:9" ht="13.5" customHeight="1" thickBot="1">
      <c r="C27" s="12" t="s">
        <v>22</v>
      </c>
      <c r="D27" s="13">
        <v>0</v>
      </c>
      <c r="E27" s="16">
        <v>4041.38</v>
      </c>
      <c r="F27" s="16">
        <v>3735.53</v>
      </c>
      <c r="G27" s="21">
        <f>E27</f>
        <v>4041.38</v>
      </c>
      <c r="H27" s="21">
        <f>+D27+E27-F27</f>
        <v>305.8499999999999</v>
      </c>
      <c r="I27" s="32" t="s">
        <v>35</v>
      </c>
    </row>
    <row r="28" spans="3:9" ht="13.5" customHeight="1" hidden="1">
      <c r="C28" s="12" t="s">
        <v>53</v>
      </c>
      <c r="D28" s="13">
        <v>0</v>
      </c>
      <c r="E28" s="16"/>
      <c r="F28" s="16"/>
      <c r="G28" s="14"/>
      <c r="H28" s="14">
        <f>+D28+E28-F28</f>
        <v>0</v>
      </c>
      <c r="I28" s="25" t="s">
        <v>54</v>
      </c>
    </row>
    <row r="29" spans="3:9" s="26" customFormat="1" ht="17.25" customHeight="1" thickBot="1">
      <c r="C29" s="12" t="s">
        <v>11</v>
      </c>
      <c r="D29" s="17">
        <f>SUM(D18:D28)</f>
        <v>0</v>
      </c>
      <c r="E29" s="17">
        <f>SUM(E18:E28)</f>
        <v>210261.84999999998</v>
      </c>
      <c r="F29" s="17">
        <f>SUM(F18:F28)</f>
        <v>182347.76</v>
      </c>
      <c r="G29" s="17">
        <f>SUM(G18:G28)</f>
        <v>130321.70000000001</v>
      </c>
      <c r="H29" s="17">
        <f>SUM(H18:H28)</f>
        <v>27914.09000000001</v>
      </c>
      <c r="I29" s="24"/>
    </row>
    <row r="30" spans="3:9" ht="13.5" customHeight="1" thickBot="1">
      <c r="C30" s="55" t="s">
        <v>23</v>
      </c>
      <c r="D30" s="55"/>
      <c r="E30" s="55"/>
      <c r="F30" s="55"/>
      <c r="G30" s="55"/>
      <c r="H30" s="55"/>
      <c r="I30" s="55"/>
    </row>
    <row r="31" spans="3:9" ht="28.5" customHeight="1" thickBot="1">
      <c r="C31" s="28" t="s">
        <v>24</v>
      </c>
      <c r="D31" s="56" t="s">
        <v>55</v>
      </c>
      <c r="E31" s="57"/>
      <c r="F31" s="57"/>
      <c r="G31" s="57"/>
      <c r="H31" s="58"/>
      <c r="I31" s="27" t="s">
        <v>25</v>
      </c>
    </row>
    <row r="32" spans="3:8" ht="14.25" customHeight="1">
      <c r="C32" s="29" t="s">
        <v>43</v>
      </c>
      <c r="D32" s="29"/>
      <c r="E32" s="29"/>
      <c r="F32" s="29"/>
      <c r="G32" s="29"/>
      <c r="H32" s="30">
        <f>+H15+H29</f>
        <v>48582.63000000001</v>
      </c>
    </row>
    <row r="33" spans="3:4" ht="15">
      <c r="C33" s="46"/>
      <c r="D33" s="46"/>
    </row>
    <row r="34" ht="12.75">
      <c r="C34" s="47"/>
    </row>
  </sheetData>
  <sheetProtection/>
  <mergeCells count="11">
    <mergeCell ref="C5:I5"/>
    <mergeCell ref="C6:I6"/>
    <mergeCell ref="C8:I8"/>
    <mergeCell ref="C10:I10"/>
    <mergeCell ref="C7:I7"/>
    <mergeCell ref="I11:I12"/>
    <mergeCell ref="I13:I14"/>
    <mergeCell ref="C16:I16"/>
    <mergeCell ref="I18:I19"/>
    <mergeCell ref="C30:I30"/>
    <mergeCell ref="D31:H31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64" t="s">
        <v>26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27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4" t="s">
        <v>56</v>
      </c>
      <c r="B3" s="64"/>
      <c r="C3" s="64"/>
      <c r="D3" s="64"/>
      <c r="E3" s="64"/>
      <c r="F3" s="64"/>
      <c r="G3" s="64"/>
      <c r="H3" s="64"/>
      <c r="I3" s="64"/>
    </row>
    <row r="4" spans="1:9" ht="51">
      <c r="A4" s="33" t="s">
        <v>28</v>
      </c>
      <c r="B4" s="33" t="s">
        <v>57</v>
      </c>
      <c r="C4" s="34" t="s">
        <v>36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58</v>
      </c>
      <c r="I4" s="33" t="s">
        <v>33</v>
      </c>
    </row>
    <row r="5" spans="1:9" ht="15">
      <c r="A5" s="35" t="s">
        <v>34</v>
      </c>
      <c r="B5" s="36">
        <v>0</v>
      </c>
      <c r="C5" s="36">
        <v>0</v>
      </c>
      <c r="D5" s="36">
        <v>14.19964</v>
      </c>
      <c r="E5" s="36">
        <v>13.12506</v>
      </c>
      <c r="F5" s="36">
        <v>0.72</v>
      </c>
      <c r="G5" s="36">
        <v>19.61319</v>
      </c>
      <c r="H5" s="36">
        <v>1.07458</v>
      </c>
      <c r="I5" s="36">
        <f>B5+D5+F5-G5</f>
        <v>-4.693549999999998</v>
      </c>
    </row>
    <row r="7" ht="15">
      <c r="A7" t="s">
        <v>59</v>
      </c>
    </row>
    <row r="8" ht="15">
      <c r="A8" s="49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5" t="s">
        <v>64</v>
      </c>
      <c r="B1" s="65"/>
      <c r="C1" s="65"/>
      <c r="D1" s="65"/>
      <c r="E1" s="65"/>
      <c r="F1" s="65"/>
      <c r="G1" s="65"/>
      <c r="H1" s="37"/>
    </row>
    <row r="2" spans="1:7" ht="29.25" customHeight="1" thickBot="1">
      <c r="A2" s="66"/>
      <c r="B2" s="66"/>
      <c r="C2" s="66"/>
      <c r="D2" s="66"/>
      <c r="E2" s="66"/>
      <c r="F2" s="66"/>
      <c r="G2" s="66"/>
    </row>
    <row r="4" spans="1:7" ht="63.75" customHeight="1">
      <c r="A4" s="38" t="s">
        <v>37</v>
      </c>
      <c r="B4" s="38" t="s">
        <v>65</v>
      </c>
      <c r="C4" s="38" t="s">
        <v>66</v>
      </c>
      <c r="D4" s="38" t="s">
        <v>67</v>
      </c>
      <c r="E4" s="39" t="s">
        <v>38</v>
      </c>
      <c r="F4" s="38" t="s">
        <v>68</v>
      </c>
      <c r="G4" s="40"/>
    </row>
    <row r="5" spans="1:7" ht="15">
      <c r="A5" s="41">
        <v>1</v>
      </c>
      <c r="B5" s="42">
        <v>0</v>
      </c>
      <c r="C5" s="42">
        <v>37683.66</v>
      </c>
      <c r="D5" s="42">
        <v>34831.89</v>
      </c>
      <c r="E5" s="42">
        <v>0</v>
      </c>
      <c r="F5" s="42">
        <f>+B5+C5-D5</f>
        <v>2851.770000000004</v>
      </c>
      <c r="G5" s="43"/>
    </row>
    <row r="7" spans="1:5" ht="90">
      <c r="A7" s="38" t="s">
        <v>37</v>
      </c>
      <c r="B7" s="38" t="s">
        <v>69</v>
      </c>
      <c r="C7" s="38" t="s">
        <v>70</v>
      </c>
      <c r="D7" s="38" t="s">
        <v>39</v>
      </c>
      <c r="E7" s="38" t="s">
        <v>71</v>
      </c>
    </row>
    <row r="8" spans="1:5" ht="15">
      <c r="A8" s="44">
        <v>1</v>
      </c>
      <c r="B8" s="45">
        <v>0</v>
      </c>
      <c r="C8" s="45">
        <f>+D5+E5</f>
        <v>34831.89</v>
      </c>
      <c r="D8" s="45">
        <v>0</v>
      </c>
      <c r="E8" s="45">
        <f>+B8+C8-D8</f>
        <v>34831.89</v>
      </c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2011-03-25T07:29:59Z</dcterms:created>
  <dcterms:modified xsi:type="dcterms:W3CDTF">2013-04-16T12:45:21Z</dcterms:modified>
  <cp:category/>
  <cp:version/>
  <cp:contentType/>
  <cp:contentStatus/>
</cp:coreProperties>
</file>