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<sst xmlns="http://schemas.openxmlformats.org/spreadsheetml/2006/main" count="104" uniqueCount="95">
  <si>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</si>
  <si>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</si>
  <si>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</si>
  <si>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</si>
  <si>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</si>
  <si>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</si>
  <si>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</si>
  <si>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</si>
  <si>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</si>
  <si>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</si>
  <si>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</si>
  <si>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</si>
  <si>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</si>
  <si>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</si>
  <si>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</si>
  <si>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</si>
  <si>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</si>
  <si>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</si>
  <si>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</si>
  <si>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</si>
  <si>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</si>
  <si>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</si>
  <si>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</si>
  <si>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</si>
  <si>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</si>
  <si>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</si>
  <si>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</si>
  <si>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</si>
  <si>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</si>
  <si>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</si>
  <si>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</si>
  <si>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</si>
  <si>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</si>
  <si>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</si>
  <si>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</si>
  <si>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</si>
  <si>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</si>
  <si>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</si>
  <si>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</si>
  <si>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</si>
  <si>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Н/2011-112 от 01.12.2011г.</t>
  </si>
  <si>
    <t>имущества жилого дома № 4  по ул. Ветеранов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</si>
  <si>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</si>
  <si>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</si>
  <si>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</si>
  <si>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</si>
  <si>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 xml:space="preserve">Поступило от ООО "Домашние сети" за размещение интернет оборудования 2160,00 руб. </t>
  </si>
  <si>
    <t>Общая задолженность по дому  на 01.01.2013г.</t>
  </si>
  <si>
    <t>№ 4 по ул. Ветеранов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</si>
  <si>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</si>
  <si>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</si>
  <si>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176.73</t>
    </r>
    <r>
      <rPr>
        <sz val="10"/>
        <rFont val="Arial Cyr"/>
        <family val="0"/>
      </rPr>
      <t xml:space="preserve"> тыс.рублей, в том числе:</t>
    </r>
  </si>
  <si>
    <t>Смена приборов: замок навесной, пружина - 1,08 т.р.</t>
  </si>
  <si>
    <t>Ремонт бетонной отмостки - 129,38 т.р.</t>
  </si>
  <si>
    <t>Ремонт покрытия козырьков - 8,47 т.р.</t>
  </si>
  <si>
    <t>Смена манометров, кранов - 4,16 т.р.</t>
  </si>
  <si>
    <t>Очистка кровли от снега - 22,36 т.р.</t>
  </si>
  <si>
    <t>аварийное обслуживание - 0,85 т.р.</t>
  </si>
  <si>
    <t>установка информационного стенда - 8,97 т.р.</t>
  </si>
  <si>
    <t>смена пакетных выключателей - 0.40 т.р.</t>
  </si>
  <si>
    <t xml:space="preserve">смена стекла - 0.90 т.р. </t>
  </si>
  <si>
    <t>прочие - 0.16 т.р.</t>
  </si>
  <si>
    <t>Отчет о реализации программы капитального ремонта жилого фонда ООО "УЮТ-СЕРВИС" за период с 01 сентября 2012г. по 31 декабря 2012г.  по адресу г.Сертолово, ул. Ветеранов,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</si>
  <si>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</si>
  <si>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</si>
  <si>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</si>
  <si>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</si>
  <si>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</si>
  <si>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</si>
  <si>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</si>
  <si>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</si>
  <si>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</si>
  <si>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</si>
  <si>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</si>
  <si>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</si>
  <si>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</si>
  <si>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</si>
  <si>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</si>
  <si>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</si>
  <si>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д.4</t>
  </si>
  <si>
    <t>замена системы ГВС</t>
  </si>
  <si>
    <t>166 м.п</t>
  </si>
  <si>
    <t>тепловая изоляция системы ГВС</t>
  </si>
  <si>
    <t>166 м.п.</t>
  </si>
  <si>
    <t>Всего</t>
  </si>
  <si>
    <t>№ п/п</t>
  </si>
  <si>
    <t>Задолженность населения на 01.09.2012г.,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</si>
  <si>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</si>
  <si>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</si>
  <si>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</si>
  <si>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</si>
  <si>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01.09.2012г.,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</si>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</sst>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2" fontId="45" fillId="0" borderId="1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1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41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38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97" t="s">
        <v>6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7</v>
      </c>
      <c r="D11" s="13">
        <v>36156.47</v>
      </c>
      <c r="E11" s="14">
        <f>411772.4+604583.3-122.05</f>
        <v>1016233.65</v>
      </c>
      <c r="F11" s="14">
        <f>430917.82+537313.56</f>
        <v>968231.3800000001</v>
      </c>
      <c r="G11" s="14">
        <v>1218219.41</v>
      </c>
      <c r="H11" s="14">
        <f>+D11+E11-F11</f>
        <v>84158.73999999999</v>
      </c>
      <c r="I11" s="99" t="s">
        <v>37</v>
      </c>
    </row>
    <row r="12" spans="3:9" ht="13.5" customHeight="1" thickBot="1">
      <c r="C12" s="12" t="s">
        <v>8</v>
      </c>
      <c r="D12" s="13">
        <v>0</v>
      </c>
      <c r="E12" s="15">
        <f>133737.6-1814.97+247653.35-8327.5</f>
        <v>371248.48</v>
      </c>
      <c r="F12" s="15">
        <f>124835.86+212291.25</f>
        <v>337127.11</v>
      </c>
      <c r="G12" s="14">
        <v>322628.9</v>
      </c>
      <c r="H12" s="14">
        <f>+D12+E12-F12</f>
        <v>34121.369999999995</v>
      </c>
      <c r="I12" s="100"/>
    </row>
    <row r="13" spans="3:9" ht="13.5" customHeight="1" thickBot="1">
      <c r="C13" s="12" t="s">
        <v>9</v>
      </c>
      <c r="D13" s="13">
        <v>0</v>
      </c>
      <c r="E13" s="15">
        <f>203839.09-5118.18+74961.88-1356.78</f>
        <v>272326.01</v>
      </c>
      <c r="F13" s="15">
        <f>173949.25+69783.79</f>
        <v>243733.03999999998</v>
      </c>
      <c r="G13" s="14">
        <f>+E13</f>
        <v>272326.01</v>
      </c>
      <c r="H13" s="14">
        <f>+D13+E13-F13</f>
        <v>28592.97000000003</v>
      </c>
      <c r="I13" s="100"/>
    </row>
    <row r="14" spans="3:9" ht="13.5" customHeight="1" thickBot="1">
      <c r="C14" s="12" t="s">
        <v>10</v>
      </c>
      <c r="D14" s="13">
        <v>0</v>
      </c>
      <c r="E14" s="15">
        <f>68667.42-1778.43+25249.56-402.46+32695.1-1156.01+17169.1-279.77</f>
        <v>140164.51</v>
      </c>
      <c r="F14" s="15">
        <f>58542.56+23560.01+27905.02+15980.79</f>
        <v>125988.38</v>
      </c>
      <c r="G14" s="14">
        <f>+E14</f>
        <v>140164.51</v>
      </c>
      <c r="H14" s="14">
        <f>+D14+E14-F14</f>
        <v>14176.130000000005</v>
      </c>
      <c r="I14" s="101"/>
    </row>
    <row r="15" spans="3:9" ht="13.5" customHeight="1" thickBot="1">
      <c r="C15" s="12" t="s">
        <v>11</v>
      </c>
      <c r="D15" s="16">
        <f>SUM(D11:D14)</f>
        <v>36156.47</v>
      </c>
      <c r="E15" s="16">
        <f>SUM(E11:E14)</f>
        <v>1799972.65</v>
      </c>
      <c r="F15" s="16">
        <f>SUM(F11:F14)</f>
        <v>1675079.9100000001</v>
      </c>
      <c r="G15" s="16">
        <f>SUM(G11:G14)</f>
        <v>1953338.83</v>
      </c>
      <c r="H15" s="16">
        <f>SUM(H11:H14)</f>
        <v>161049.21000000002</v>
      </c>
      <c r="I15" s="17"/>
    </row>
    <row r="16" spans="3:9" ht="13.5" customHeight="1" thickBot="1">
      <c r="C16" s="87" t="s">
        <v>12</v>
      </c>
      <c r="D16" s="87"/>
      <c r="E16" s="87"/>
      <c r="F16" s="87"/>
      <c r="G16" s="87"/>
      <c r="H16" s="87"/>
      <c r="I16" s="87"/>
    </row>
    <row r="17" spans="3:9" ht="38.25" customHeight="1" thickBot="1">
      <c r="C17" s="18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9" t="s">
        <v>13</v>
      </c>
    </row>
    <row r="18" spans="3:9" ht="13.5" customHeight="1" thickBot="1">
      <c r="C18" s="9" t="s">
        <v>14</v>
      </c>
      <c r="D18" s="20">
        <v>23733.460000000003</v>
      </c>
      <c r="E18" s="21">
        <v>655487.95</v>
      </c>
      <c r="F18" s="21">
        <v>625611.04</v>
      </c>
      <c r="G18" s="21">
        <f>+E18</f>
        <v>655487.95</v>
      </c>
      <c r="H18" s="21">
        <f aca="true" t="shared" si="0" ref="H18:H25">+D18+E18-F18</f>
        <v>53610.36999999988</v>
      </c>
      <c r="I18" s="88" t="s">
        <v>40</v>
      </c>
    </row>
    <row r="19" spans="3:10" ht="14.25" customHeight="1" thickBot="1">
      <c r="C19" s="12" t="s">
        <v>15</v>
      </c>
      <c r="D19" s="13">
        <v>3963.1800000000003</v>
      </c>
      <c r="E19" s="14">
        <v>120491.63</v>
      </c>
      <c r="F19" s="14">
        <v>114018.79</v>
      </c>
      <c r="G19" s="21">
        <v>176733.49</v>
      </c>
      <c r="H19" s="21">
        <f t="shared" si="0"/>
        <v>10436.020000000004</v>
      </c>
      <c r="I19" s="89"/>
      <c r="J19" s="22"/>
    </row>
    <row r="20" spans="3:9" ht="13.5" customHeight="1" thickBot="1">
      <c r="C20" s="18" t="s">
        <v>16</v>
      </c>
      <c r="D20" s="23">
        <v>0</v>
      </c>
      <c r="E20" s="14">
        <v>66747.15</v>
      </c>
      <c r="F20" s="14">
        <v>55604.6</v>
      </c>
      <c r="G20" s="21">
        <v>46000</v>
      </c>
      <c r="H20" s="21">
        <f t="shared" si="0"/>
        <v>11142.549999999996</v>
      </c>
      <c r="I20" s="24"/>
    </row>
    <row r="21" spans="3:9" ht="12.75" customHeight="1" hidden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4" t="s">
        <v>18</v>
      </c>
    </row>
    <row r="22" spans="3:9" ht="13.5" customHeight="1" thickBot="1">
      <c r="C22" s="12" t="s">
        <v>19</v>
      </c>
      <c r="D22" s="13">
        <v>5152.0599999999995</v>
      </c>
      <c r="E22" s="14">
        <v>144473.59</v>
      </c>
      <c r="F22" s="14">
        <v>137694.92</v>
      </c>
      <c r="G22" s="21">
        <v>168804.47</v>
      </c>
      <c r="H22" s="21">
        <f t="shared" si="0"/>
        <v>11930.729999999981</v>
      </c>
      <c r="I22" s="24" t="s">
        <v>20</v>
      </c>
    </row>
    <row r="23" spans="3:9" ht="13.5" customHeight="1" thickBot="1">
      <c r="C23" s="12" t="s">
        <v>21</v>
      </c>
      <c r="D23" s="13">
        <v>335.42</v>
      </c>
      <c r="E23" s="15">
        <v>9166.77</v>
      </c>
      <c r="F23" s="15">
        <v>8757.38</v>
      </c>
      <c r="G23" s="21">
        <f>+E23</f>
        <v>9166.77</v>
      </c>
      <c r="H23" s="21">
        <f t="shared" si="0"/>
        <v>744.8100000000013</v>
      </c>
      <c r="I23" s="33" t="s">
        <v>22</v>
      </c>
    </row>
    <row r="24" spans="3:9" ht="13.5" customHeight="1" thickBot="1">
      <c r="C24" s="18" t="s">
        <v>23</v>
      </c>
      <c r="D24" s="13">
        <v>2116.3500000000004</v>
      </c>
      <c r="E24" s="15">
        <v>85514.37</v>
      </c>
      <c r="F24" s="15">
        <v>79810.46</v>
      </c>
      <c r="G24" s="21">
        <f>+E24</f>
        <v>85514.37</v>
      </c>
      <c r="H24" s="21">
        <f t="shared" si="0"/>
        <v>7820.259999999995</v>
      </c>
      <c r="I24" s="24"/>
    </row>
    <row r="25" spans="3:9" ht="13.5" customHeight="1" thickBot="1">
      <c r="C25" s="12" t="s">
        <v>24</v>
      </c>
      <c r="D25" s="13">
        <v>1204.3400000000001</v>
      </c>
      <c r="E25" s="15">
        <v>33784.39</v>
      </c>
      <c r="F25" s="15">
        <v>32197.65</v>
      </c>
      <c r="G25" s="21">
        <f>+E25</f>
        <v>33784.39</v>
      </c>
      <c r="H25" s="21">
        <f t="shared" si="0"/>
        <v>2791.0799999999945</v>
      </c>
      <c r="I25" s="33" t="s">
        <v>38</v>
      </c>
    </row>
    <row r="26" spans="3:12" s="26" customFormat="1" ht="13.5" customHeight="1" thickBot="1">
      <c r="C26" s="12" t="s">
        <v>11</v>
      </c>
      <c r="D26" s="16">
        <f>SUM(D18:D25)</f>
        <v>36504.81</v>
      </c>
      <c r="E26" s="16">
        <f>SUM(E18:E25)</f>
        <v>1115665.8499999999</v>
      </c>
      <c r="F26" s="16">
        <f>SUM(F18:F25)</f>
        <v>1053694.84</v>
      </c>
      <c r="G26" s="16">
        <f>SUM(G18:G25)</f>
        <v>1175491.4399999997</v>
      </c>
      <c r="H26" s="16">
        <f>SUM(H18:H25)</f>
        <v>98475.81999999986</v>
      </c>
      <c r="I26" s="25"/>
      <c r="L26" s="27"/>
    </row>
    <row r="27" spans="3:9" ht="13.5" customHeight="1" thickBot="1">
      <c r="C27" s="90" t="s">
        <v>25</v>
      </c>
      <c r="D27" s="90"/>
      <c r="E27" s="90"/>
      <c r="F27" s="90"/>
      <c r="G27" s="90"/>
      <c r="H27" s="90"/>
      <c r="I27" s="90"/>
    </row>
    <row r="28" spans="3:9" ht="27" customHeight="1" thickBot="1">
      <c r="C28" s="29" t="s">
        <v>26</v>
      </c>
      <c r="D28" s="91" t="s">
        <v>46</v>
      </c>
      <c r="E28" s="92"/>
      <c r="F28" s="92"/>
      <c r="G28" s="92"/>
      <c r="H28" s="93"/>
      <c r="I28" s="28" t="s">
        <v>27</v>
      </c>
    </row>
    <row r="29" spans="3:8" ht="26.25" customHeight="1">
      <c r="C29" s="30" t="s">
        <v>47</v>
      </c>
      <c r="D29" s="30"/>
      <c r="E29" s="30"/>
      <c r="F29" s="30"/>
      <c r="G29" s="30"/>
      <c r="H29" s="31">
        <f>+H15+H26</f>
        <v>259525.02999999988</v>
      </c>
    </row>
    <row r="30" spans="3:9" s="38" customFormat="1" ht="12.75">
      <c r="C30" s="32"/>
      <c r="D30" s="32"/>
      <c r="E30" s="32"/>
      <c r="F30" s="32"/>
      <c r="G30" s="32"/>
      <c r="H30" s="32"/>
      <c r="I30" s="32"/>
    </row>
    <row r="31" ht="12.75" customHeight="1">
      <c r="C31" s="39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40"/>
      <c r="D33" s="41"/>
      <c r="E33" s="41"/>
      <c r="F33" s="41"/>
    </row>
  </sheetData>
  <sheetProtection/>
  <mergeCells count="10"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2" t="s">
        <v>28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 t="s">
        <v>29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2" t="s">
        <v>48</v>
      </c>
      <c r="B3" s="102"/>
      <c r="C3" s="102"/>
      <c r="D3" s="102"/>
      <c r="E3" s="102"/>
      <c r="F3" s="102"/>
      <c r="G3" s="102"/>
      <c r="H3" s="102"/>
      <c r="I3" s="102"/>
    </row>
    <row r="4" spans="1:9" ht="51">
      <c r="A4" s="34" t="s">
        <v>30</v>
      </c>
      <c r="B4" s="34" t="s">
        <v>49</v>
      </c>
      <c r="C4" s="35" t="s">
        <v>39</v>
      </c>
      <c r="D4" s="35" t="s">
        <v>31</v>
      </c>
      <c r="E4" s="35" t="s">
        <v>32</v>
      </c>
      <c r="F4" s="35" t="s">
        <v>33</v>
      </c>
      <c r="G4" s="35" t="s">
        <v>34</v>
      </c>
      <c r="H4" s="34" t="s">
        <v>50</v>
      </c>
      <c r="I4" s="34" t="s">
        <v>35</v>
      </c>
    </row>
    <row r="5" spans="1:9" ht="15">
      <c r="A5" s="36" t="s">
        <v>36</v>
      </c>
      <c r="B5" s="37">
        <v>9.20018</v>
      </c>
      <c r="C5" s="37">
        <v>0</v>
      </c>
      <c r="D5" s="37">
        <v>120.49163</v>
      </c>
      <c r="E5" s="37">
        <v>114.01879</v>
      </c>
      <c r="F5" s="37">
        <v>2.16</v>
      </c>
      <c r="G5" s="37">
        <v>176.73349</v>
      </c>
      <c r="H5" s="37">
        <v>10.43602</v>
      </c>
      <c r="I5" s="37">
        <f>B5+D5+F5-G5</f>
        <v>-44.88167999999999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3" t="s">
        <v>62</v>
      </c>
      <c r="B1" s="104"/>
      <c r="C1" s="104"/>
      <c r="D1" s="104"/>
      <c r="E1" s="104"/>
      <c r="F1" s="104"/>
      <c r="G1" s="104"/>
      <c r="H1" s="42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43"/>
      <c r="B3" s="44"/>
      <c r="C3" s="45"/>
      <c r="D3" s="44"/>
      <c r="E3" s="44"/>
      <c r="F3" s="106" t="s">
        <v>63</v>
      </c>
      <c r="G3" s="107"/>
      <c r="H3" s="44"/>
    </row>
    <row r="4" spans="1:8" ht="12.75">
      <c r="A4" s="46" t="s">
        <v>64</v>
      </c>
      <c r="B4" s="47" t="s">
        <v>65</v>
      </c>
      <c r="C4" s="48" t="s">
        <v>66</v>
      </c>
      <c r="D4" s="47" t="s">
        <v>67</v>
      </c>
      <c r="E4" s="49" t="s">
        <v>68</v>
      </c>
      <c r="F4" s="49"/>
      <c r="G4" s="49"/>
      <c r="H4" s="49" t="s">
        <v>69</v>
      </c>
    </row>
    <row r="5" spans="1:8" ht="12.75">
      <c r="A5" s="46" t="s">
        <v>70</v>
      </c>
      <c r="B5" s="47"/>
      <c r="C5" s="48"/>
      <c r="D5" s="47" t="s">
        <v>71</v>
      </c>
      <c r="E5" s="47" t="s">
        <v>72</v>
      </c>
      <c r="F5" s="47" t="s">
        <v>73</v>
      </c>
      <c r="G5" s="47" t="s">
        <v>74</v>
      </c>
      <c r="H5" s="47"/>
    </row>
    <row r="6" spans="1:8" ht="12.75">
      <c r="A6" s="46"/>
      <c r="B6" s="47"/>
      <c r="C6" s="48"/>
      <c r="D6" s="47" t="s">
        <v>75</v>
      </c>
      <c r="E6" s="47"/>
      <c r="F6" s="47" t="s">
        <v>76</v>
      </c>
      <c r="G6" s="47" t="s">
        <v>77</v>
      </c>
      <c r="H6" s="47"/>
    </row>
    <row r="7" spans="1:8" ht="12.75">
      <c r="A7" s="46"/>
      <c r="B7" s="47"/>
      <c r="C7" s="48"/>
      <c r="D7" s="47"/>
      <c r="E7" s="50"/>
      <c r="G7" s="47" t="s">
        <v>78</v>
      </c>
      <c r="H7" s="50"/>
    </row>
    <row r="8" spans="1:8" ht="5.25" customHeight="1" thickBot="1">
      <c r="A8" s="51"/>
      <c r="B8" s="52"/>
      <c r="C8" s="53"/>
      <c r="D8" s="52"/>
      <c r="E8" s="52"/>
      <c r="F8" s="52"/>
      <c r="G8" s="52"/>
      <c r="H8" s="52"/>
    </row>
    <row r="9" spans="1:8" ht="6.75" customHeight="1">
      <c r="A9" s="44"/>
      <c r="B9" s="54"/>
      <c r="C9" s="45"/>
      <c r="D9" s="44"/>
      <c r="E9" s="54"/>
      <c r="F9" s="54"/>
      <c r="G9" s="54"/>
      <c r="H9" s="54"/>
    </row>
    <row r="10" spans="1:8" ht="12.75" customHeight="1">
      <c r="A10" s="47">
        <v>1</v>
      </c>
      <c r="B10" s="55" t="s">
        <v>79</v>
      </c>
      <c r="C10" s="48" t="s">
        <v>80</v>
      </c>
      <c r="D10" s="47" t="s">
        <v>81</v>
      </c>
      <c r="E10" s="56">
        <v>379.7</v>
      </c>
      <c r="F10" s="57">
        <v>38</v>
      </c>
      <c r="G10" s="57">
        <f>+E10-F10</f>
        <v>341.7</v>
      </c>
      <c r="H10" s="58"/>
    </row>
    <row r="11" spans="1:8" ht="12.75">
      <c r="A11" s="47"/>
      <c r="B11" s="55"/>
      <c r="C11" s="46" t="s">
        <v>82</v>
      </c>
      <c r="D11" s="47" t="s">
        <v>83</v>
      </c>
      <c r="E11" s="57">
        <v>80.8</v>
      </c>
      <c r="F11" s="57">
        <v>8</v>
      </c>
      <c r="G11" s="57">
        <f>+E11-F11</f>
        <v>72.8</v>
      </c>
      <c r="H11" s="58"/>
    </row>
    <row r="12" spans="1:8" ht="5.25" customHeight="1">
      <c r="A12" s="47"/>
      <c r="B12" s="55"/>
      <c r="D12" s="47"/>
      <c r="E12" s="59"/>
      <c r="F12" s="60"/>
      <c r="G12" s="57"/>
      <c r="H12" s="61"/>
    </row>
    <row r="13" spans="1:8" ht="12.75">
      <c r="A13" s="47"/>
      <c r="B13" s="55"/>
      <c r="C13" s="62" t="s">
        <v>84</v>
      </c>
      <c r="D13" s="63"/>
      <c r="E13" s="64">
        <f>SUM(E10:E12)</f>
        <v>460.5</v>
      </c>
      <c r="F13" s="64">
        <f>SUM(F10:F12)</f>
        <v>46</v>
      </c>
      <c r="G13" s="64">
        <f>SUM(G10:G12)</f>
        <v>414.5</v>
      </c>
      <c r="H13" s="58"/>
    </row>
    <row r="14" spans="1:8" ht="4.5" customHeight="1" thickBot="1">
      <c r="A14" s="65"/>
      <c r="B14" s="66"/>
      <c r="C14" s="67"/>
      <c r="D14" s="68"/>
      <c r="E14" s="59"/>
      <c r="F14" s="59"/>
      <c r="G14" s="59"/>
      <c r="H14" s="61"/>
    </row>
    <row r="15" spans="1:8" ht="6.75" customHeight="1">
      <c r="A15" s="44"/>
      <c r="B15" s="54"/>
      <c r="C15" s="69"/>
      <c r="D15" s="69"/>
      <c r="E15" s="70"/>
      <c r="F15" s="70"/>
      <c r="G15" s="70"/>
      <c r="H15" s="69"/>
    </row>
    <row r="16" spans="1:8" ht="12.75">
      <c r="A16" s="50"/>
      <c r="B16" s="71" t="s">
        <v>11</v>
      </c>
      <c r="C16" s="72"/>
      <c r="D16" s="72"/>
      <c r="E16" s="73">
        <f>E13</f>
        <v>460.5</v>
      </c>
      <c r="F16" s="73">
        <f>F13</f>
        <v>46</v>
      </c>
      <c r="G16" s="73">
        <f>G13</f>
        <v>414.5</v>
      </c>
      <c r="H16" s="58"/>
    </row>
    <row r="17" spans="1:8" ht="7.5" customHeight="1" thickBot="1">
      <c r="A17" s="52"/>
      <c r="B17" s="74"/>
      <c r="C17" s="75"/>
      <c r="D17" s="75"/>
      <c r="E17" s="75"/>
      <c r="F17" s="75"/>
      <c r="G17" s="75"/>
      <c r="H17" s="76"/>
    </row>
    <row r="19" spans="1:7" ht="63.75" customHeight="1">
      <c r="A19" s="77" t="s">
        <v>85</v>
      </c>
      <c r="B19" s="77" t="s">
        <v>86</v>
      </c>
      <c r="C19" s="77" t="s">
        <v>87</v>
      </c>
      <c r="D19" s="77" t="s">
        <v>88</v>
      </c>
      <c r="E19" s="78" t="s">
        <v>89</v>
      </c>
      <c r="F19" s="77" t="s">
        <v>90</v>
      </c>
      <c r="G19" s="79"/>
    </row>
    <row r="20" spans="1:7" ht="15">
      <c r="A20" s="80">
        <v>1</v>
      </c>
      <c r="B20" s="81">
        <v>0</v>
      </c>
      <c r="C20" s="81">
        <v>66747.15</v>
      </c>
      <c r="D20" s="81">
        <v>55604.6</v>
      </c>
      <c r="E20" s="81">
        <v>5199.84</v>
      </c>
      <c r="F20" s="81">
        <f>+B20+C20-D20</f>
        <v>11142.549999999996</v>
      </c>
      <c r="G20" s="82"/>
    </row>
    <row r="22" spans="1:5" ht="90">
      <c r="A22" s="77" t="s">
        <v>85</v>
      </c>
      <c r="B22" s="77" t="s">
        <v>91</v>
      </c>
      <c r="C22" s="77" t="s">
        <v>92</v>
      </c>
      <c r="D22" s="77" t="s">
        <v>93</v>
      </c>
      <c r="E22" s="77" t="s">
        <v>94</v>
      </c>
    </row>
    <row r="23" spans="1:5" ht="15">
      <c r="A23" s="83">
        <v>1</v>
      </c>
      <c r="B23" s="84">
        <v>0</v>
      </c>
      <c r="C23" s="84">
        <f>+D20+E20</f>
        <v>60804.44</v>
      </c>
      <c r="D23" s="84">
        <v>46000</v>
      </c>
      <c r="E23" s="84">
        <f>+B23+C23-D23</f>
        <v>14804.440000000002</v>
      </c>
    </row>
    <row r="24" spans="1:5" ht="12.75">
      <c r="A24" s="85"/>
      <c r="B24" s="85"/>
      <c r="C24" s="86"/>
      <c r="D24" s="86"/>
      <c r="E24" s="48"/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2011-03-25T07:23:24Z</dcterms:created>
  <dcterms:modified xsi:type="dcterms:W3CDTF">2013-04-16T12:46:59Z</dcterms:modified>
  <cp:category/>
  <cp:version/>
  <cp:contentType/>
  <cp:contentStatus/>
</cp:coreProperties>
</file>