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<sst xmlns="http://schemas.openxmlformats.org/spreadsheetml/2006/main" count="89" uniqueCount="80">
  <si>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</si>
  <si>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</si>
  <si>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</si>
  <si>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</si>
  <si>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</si>
  <si>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</si>
  <si>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</si>
  <si>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</si>
  <si>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</si>
  <si>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</si>
  <si>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</si>
  <si>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</si>
  <si>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</si>
  <si>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</si>
  <si>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</si>
  <si>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</si>
  <si>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</si>
  <si>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</si>
  <si>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</si>
  <si>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</si>
  <si>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</si>
  <si>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</si>
  <si>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</si>
  <si>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</si>
  <si>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</si>
  <si>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</si>
  <si>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</si>
  <si>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</si>
  <si>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</si>
  <si>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</si>
  <si>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</si>
  <si>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</si>
  <si>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</si>
  <si>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</si>
  <si>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</si>
  <si>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</si>
  <si>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</si>
  <si>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ООО "Уют-Сервис", договор управления № Н/2008-68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</si>
  <si>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</si>
  <si>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</si>
  <si>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</si>
  <si>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</si>
  <si>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</si>
  <si>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</si>
  <si>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6  по ул. Юбилейная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</si>
  <si>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</si>
  <si>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</si>
  <si>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</si>
  <si>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</si>
  <si>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</si>
  <si>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6 по ул. Юбилейная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</si>
  <si>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</si>
  <si>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</si>
  <si>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1.74 </t>
    </r>
    <r>
      <rPr>
        <sz val="10"/>
        <rFont val="Arial Cyr"/>
        <family val="0"/>
      </rPr>
      <t>тыс.рублей, в том числе:</t>
    </r>
  </si>
  <si>
    <t>аварийные работы (электрика) - 1.74 тыс.руб.</t>
  </si>
  <si>
    <t>Отчет о реализации программы капитального ремонта жилого фонда ООО "УЮТ-СЕРВИС" за период с 01 января 2012г. по 31 декабря 2012г.  по адресу мкр.Сертолово-2, ул. Юбилейная,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</si>
  <si>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</si>
  <si>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</si>
  <si>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</si>
  <si>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</si>
  <si>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</si>
  <si>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</si>
  <si>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</si>
  <si>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</si>
  <si>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</si>
  <si>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</si>
  <si>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</si>
  <si>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</si>
  <si>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</si>
  <si>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</si>
  <si>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</si>
  <si>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</si>
  <si>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6</t>
  </si>
  <si>
    <t>ремонт системы электроснабжения</t>
  </si>
  <si>
    <t>Всего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</si>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</sst>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9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4" fontId="13" fillId="0" borderId="16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2" fontId="21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5" xfId="0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12" hidden="1" customWidth="1"/>
    <col min="2" max="2" width="9.125" style="1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6384" width="9.125" style="12" customWidth="1"/>
  </cols>
  <sheetData>
    <row r="1" spans="3:9" ht="12.75" customHeight="1" hidden="1">
      <c r="C1" s="13"/>
      <c r="D1" s="13"/>
      <c r="E1" s="13"/>
      <c r="F1" s="13"/>
      <c r="G1" s="13"/>
      <c r="H1" s="13"/>
      <c r="I1" s="13"/>
    </row>
    <row r="2" spans="3:9" ht="13.5" customHeight="1" hidden="1" thickBot="1">
      <c r="C2" s="13"/>
      <c r="D2" s="13"/>
      <c r="E2" s="13" t="s">
        <v>0</v>
      </c>
      <c r="F2" s="13"/>
      <c r="G2" s="13"/>
      <c r="H2" s="13"/>
      <c r="I2" s="13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4.2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44</v>
      </c>
      <c r="D7" s="94"/>
      <c r="E7" s="94"/>
      <c r="F7" s="94"/>
      <c r="G7" s="94"/>
      <c r="H7" s="94"/>
      <c r="I7" s="94"/>
    </row>
    <row r="8" spans="3:9" ht="6" customHeight="1" thickBot="1">
      <c r="C8" s="95"/>
      <c r="D8" s="95"/>
      <c r="E8" s="95"/>
      <c r="F8" s="95"/>
      <c r="G8" s="95"/>
      <c r="H8" s="95"/>
      <c r="I8" s="95"/>
    </row>
    <row r="9" spans="3:9" ht="50.25" customHeight="1" thickBot="1">
      <c r="C9" s="20" t="s">
        <v>3</v>
      </c>
      <c r="D9" s="21" t="s">
        <v>45</v>
      </c>
      <c r="E9" s="22" t="s">
        <v>46</v>
      </c>
      <c r="F9" s="22" t="s">
        <v>47</v>
      </c>
      <c r="G9" s="22" t="s">
        <v>4</v>
      </c>
      <c r="H9" s="22" t="s">
        <v>48</v>
      </c>
      <c r="I9" s="21" t="s">
        <v>5</v>
      </c>
    </row>
    <row r="10" spans="3:10" ht="13.5" customHeight="1" thickBot="1">
      <c r="C10" s="96" t="s">
        <v>6</v>
      </c>
      <c r="D10" s="92"/>
      <c r="E10" s="92"/>
      <c r="F10" s="92"/>
      <c r="G10" s="92"/>
      <c r="H10" s="92"/>
      <c r="I10" s="92"/>
      <c r="J10" s="23"/>
    </row>
    <row r="11" spans="3:9" ht="13.5" customHeight="1" hidden="1" thickBot="1">
      <c r="C11" s="24" t="s">
        <v>7</v>
      </c>
      <c r="D11" s="25"/>
      <c r="E11" s="26"/>
      <c r="F11" s="27"/>
      <c r="G11" s="26">
        <f>E11</f>
        <v>0</v>
      </c>
      <c r="H11" s="27"/>
      <c r="I11" s="97" t="s">
        <v>8</v>
      </c>
    </row>
    <row r="12" spans="3:9" ht="13.5" customHeight="1" hidden="1" thickBot="1">
      <c r="C12" s="24" t="s">
        <v>9</v>
      </c>
      <c r="D12" s="25"/>
      <c r="E12" s="28"/>
      <c r="F12" s="28"/>
      <c r="G12" s="26">
        <f>E12</f>
        <v>0</v>
      </c>
      <c r="H12" s="28"/>
      <c r="I12" s="98"/>
    </row>
    <row r="13" spans="3:9" ht="13.5" customHeight="1" thickBot="1">
      <c r="C13" s="24" t="s">
        <v>10</v>
      </c>
      <c r="D13" s="29">
        <v>970.8799999999992</v>
      </c>
      <c r="E13" s="30">
        <f>2912.64-364.08</f>
        <v>2548.56</v>
      </c>
      <c r="F13" s="30">
        <f>3519.44</f>
        <v>3519.44</v>
      </c>
      <c r="G13" s="26">
        <f>E13</f>
        <v>2548.56</v>
      </c>
      <c r="H13" s="31">
        <f>+D13+E13-F13</f>
        <v>0</v>
      </c>
      <c r="I13" s="90" t="s">
        <v>11</v>
      </c>
    </row>
    <row r="14" spans="3:9" ht="13.5" customHeight="1" thickBot="1">
      <c r="C14" s="24" t="s">
        <v>12</v>
      </c>
      <c r="D14" s="29">
        <v>116.48000000000002</v>
      </c>
      <c r="E14" s="30">
        <f>262.08-43.68</f>
        <v>218.39999999999998</v>
      </c>
      <c r="F14" s="30">
        <f>334.88</f>
        <v>334.88</v>
      </c>
      <c r="G14" s="26">
        <f>E14</f>
        <v>218.39999999999998</v>
      </c>
      <c r="H14" s="32">
        <f>+D14+E14-F14</f>
        <v>0</v>
      </c>
      <c r="I14" s="91"/>
    </row>
    <row r="15" spans="3:9" ht="13.5" customHeight="1" thickBot="1">
      <c r="C15" s="24" t="s">
        <v>13</v>
      </c>
      <c r="D15" s="33">
        <f>SUM(D11:D14)</f>
        <v>1087.3599999999992</v>
      </c>
      <c r="E15" s="33">
        <f>SUM(E11:E14)</f>
        <v>2766.96</v>
      </c>
      <c r="F15" s="33">
        <f>SUM(F11:F14)</f>
        <v>3854.32</v>
      </c>
      <c r="G15" s="33">
        <f>SUM(G11:G14)</f>
        <v>2766.96</v>
      </c>
      <c r="H15" s="33">
        <f>SUM(H11:H14)</f>
        <v>0</v>
      </c>
      <c r="I15" s="34"/>
    </row>
    <row r="16" spans="3:9" ht="13.5" customHeight="1" thickBot="1">
      <c r="C16" s="92" t="s">
        <v>14</v>
      </c>
      <c r="D16" s="92"/>
      <c r="E16" s="92"/>
      <c r="F16" s="92"/>
      <c r="G16" s="92"/>
      <c r="H16" s="92"/>
      <c r="I16" s="92"/>
    </row>
    <row r="17" spans="3:9" ht="38.25" customHeight="1" thickBot="1">
      <c r="C17" s="35" t="s">
        <v>3</v>
      </c>
      <c r="D17" s="21" t="s">
        <v>45</v>
      </c>
      <c r="E17" s="22" t="s">
        <v>46</v>
      </c>
      <c r="F17" s="22" t="s">
        <v>47</v>
      </c>
      <c r="G17" s="22" t="s">
        <v>4</v>
      </c>
      <c r="H17" s="22" t="s">
        <v>48</v>
      </c>
      <c r="I17" s="36" t="s">
        <v>15</v>
      </c>
    </row>
    <row r="18" spans="3:9" ht="30" customHeight="1" thickBot="1">
      <c r="C18" s="20" t="s">
        <v>16</v>
      </c>
      <c r="D18" s="37">
        <v>187.00000000000045</v>
      </c>
      <c r="E18" s="38">
        <f>2799.65-51.75</f>
        <v>2747.9</v>
      </c>
      <c r="F18" s="38">
        <v>3175.82</v>
      </c>
      <c r="G18" s="38">
        <f>+E18</f>
        <v>2747.9</v>
      </c>
      <c r="H18" s="38">
        <f>+D18+E18-F18</f>
        <v>-240.91999999999962</v>
      </c>
      <c r="I18" s="39" t="s">
        <v>37</v>
      </c>
    </row>
    <row r="19" spans="3:9" ht="14.25" customHeight="1" thickBot="1">
      <c r="C19" s="24" t="s">
        <v>17</v>
      </c>
      <c r="D19" s="29">
        <v>462.27000000000135</v>
      </c>
      <c r="E19" s="26">
        <f>6742.42-127.93</f>
        <v>6614.49</v>
      </c>
      <c r="F19" s="26">
        <v>7638.53</v>
      </c>
      <c r="G19" s="38">
        <v>1740.5</v>
      </c>
      <c r="H19" s="38">
        <f>+D19+E19-F19</f>
        <v>-561.7699999999986</v>
      </c>
      <c r="I19" s="25"/>
    </row>
    <row r="20" spans="3:9" ht="13.5" customHeight="1" thickBot="1">
      <c r="C20" s="35" t="s">
        <v>18</v>
      </c>
      <c r="D20" s="40">
        <v>95.02999999999975</v>
      </c>
      <c r="E20" s="26">
        <v>3040.1</v>
      </c>
      <c r="F20" s="26">
        <v>3526.02</v>
      </c>
      <c r="G20" s="38">
        <v>11580</v>
      </c>
      <c r="H20" s="38">
        <f>+D20+E20-F20</f>
        <v>-390.8900000000003</v>
      </c>
      <c r="I20" s="41"/>
    </row>
    <row r="21" spans="3:9" ht="12.75" customHeight="1" hidden="1">
      <c r="C21" s="24" t="s">
        <v>19</v>
      </c>
      <c r="D21" s="29">
        <v>0</v>
      </c>
      <c r="E21" s="26"/>
      <c r="F21" s="26"/>
      <c r="G21" s="38">
        <f>+E21</f>
        <v>0</v>
      </c>
      <c r="H21" s="38">
        <f>+D21+E21-F21</f>
        <v>0</v>
      </c>
      <c r="I21" s="41" t="s">
        <v>38</v>
      </c>
    </row>
    <row r="22" spans="3:9" ht="13.5" customHeight="1" thickBot="1">
      <c r="C22" s="24" t="s">
        <v>20</v>
      </c>
      <c r="D22" s="29">
        <v>225.88999999999987</v>
      </c>
      <c r="E22" s="26">
        <f>3381.3-62.51</f>
        <v>3318.79</v>
      </c>
      <c r="F22" s="26">
        <v>3835.57</v>
      </c>
      <c r="G22" s="38">
        <v>5101.27</v>
      </c>
      <c r="H22" s="38">
        <f>+D22+E22-F22</f>
        <v>-290.8900000000003</v>
      </c>
      <c r="I22" s="42" t="s">
        <v>21</v>
      </c>
    </row>
    <row r="23" spans="3:9" ht="13.5" customHeight="1" hidden="1">
      <c r="C23" s="24" t="s">
        <v>22</v>
      </c>
      <c r="D23" s="25"/>
      <c r="E23" s="28"/>
      <c r="F23" s="28"/>
      <c r="G23" s="38">
        <f>+E23</f>
        <v>0</v>
      </c>
      <c r="H23" s="28"/>
      <c r="I23" s="43" t="s">
        <v>39</v>
      </c>
    </row>
    <row r="24" spans="3:9" ht="13.5" customHeight="1" thickBot="1">
      <c r="C24" s="35" t="s">
        <v>23</v>
      </c>
      <c r="D24" s="44">
        <v>61.73000000000002</v>
      </c>
      <c r="E24" s="28">
        <f>574.21-19.5</f>
        <v>554.71</v>
      </c>
      <c r="F24" s="28">
        <v>660.99</v>
      </c>
      <c r="G24" s="38">
        <f>+E24</f>
        <v>554.71</v>
      </c>
      <c r="H24" s="38">
        <f>+D24+E24-F24</f>
        <v>-44.549999999999955</v>
      </c>
      <c r="I24" s="41"/>
    </row>
    <row r="25" spans="3:9" ht="13.5" customHeight="1" hidden="1">
      <c r="C25" s="24" t="s">
        <v>24</v>
      </c>
      <c r="D25" s="25"/>
      <c r="E25" s="28"/>
      <c r="F25" s="28"/>
      <c r="G25" s="38">
        <f>+E25</f>
        <v>0</v>
      </c>
      <c r="H25" s="28"/>
      <c r="I25" s="43" t="s">
        <v>40</v>
      </c>
    </row>
    <row r="26" spans="3:9" s="45" customFormat="1" ht="13.5" customHeight="1" thickBot="1">
      <c r="C26" s="24" t="s">
        <v>13</v>
      </c>
      <c r="D26" s="33">
        <f>SUM(D18:D25)</f>
        <v>1031.9200000000014</v>
      </c>
      <c r="E26" s="33">
        <f>SUM(E18:E25)</f>
        <v>16275.989999999998</v>
      </c>
      <c r="F26" s="33">
        <f>SUM(F18:F25)</f>
        <v>18836.930000000004</v>
      </c>
      <c r="G26" s="33">
        <f>SUM(G18:G25)</f>
        <v>21724.379999999997</v>
      </c>
      <c r="H26" s="33">
        <f>SUM(H18:H25)</f>
        <v>-1529.0199999999988</v>
      </c>
      <c r="I26" s="25"/>
    </row>
    <row r="27" spans="3:8" ht="21" customHeight="1">
      <c r="C27" s="46" t="s">
        <v>49</v>
      </c>
      <c r="D27" s="46"/>
      <c r="E27" s="46"/>
      <c r="F27" s="46"/>
      <c r="G27" s="46"/>
      <c r="H27" s="47">
        <f>+H15+H26</f>
        <v>-1529.0199999999988</v>
      </c>
    </row>
    <row r="28" spans="3:4" ht="15">
      <c r="C28" s="53"/>
      <c r="D28" s="53"/>
    </row>
    <row r="29" ht="26.25" customHeight="1">
      <c r="C29" s="54"/>
    </row>
    <row r="30" spans="3:8" ht="12.75" hidden="1">
      <c r="C30" s="12"/>
      <c r="D30" s="12"/>
      <c r="E30" s="12"/>
      <c r="F30" s="12"/>
      <c r="G30" s="12"/>
      <c r="H30" s="12"/>
    </row>
    <row r="31" spans="3:6" ht="15" customHeight="1">
      <c r="C31" s="53"/>
      <c r="D31" s="55"/>
      <c r="E31" s="55"/>
      <c r="F31" s="55"/>
    </row>
    <row r="32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99" t="s">
        <v>25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99" t="s">
        <v>26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99" t="s">
        <v>50</v>
      </c>
      <c r="B3" s="99"/>
      <c r="C3" s="99"/>
      <c r="D3" s="99"/>
      <c r="E3" s="99"/>
      <c r="F3" s="99"/>
      <c r="G3" s="99"/>
      <c r="H3" s="99"/>
      <c r="I3" s="99"/>
    </row>
    <row r="4" spans="1:9" ht="51">
      <c r="A4" s="49" t="s">
        <v>27</v>
      </c>
      <c r="B4" s="49" t="s">
        <v>51</v>
      </c>
      <c r="C4" s="50" t="s">
        <v>41</v>
      </c>
      <c r="D4" s="50" t="s">
        <v>28</v>
      </c>
      <c r="E4" s="50" t="s">
        <v>29</v>
      </c>
      <c r="F4" s="50" t="s">
        <v>30</v>
      </c>
      <c r="G4" s="50" t="s">
        <v>31</v>
      </c>
      <c r="H4" s="49" t="s">
        <v>52</v>
      </c>
      <c r="I4" s="49" t="s">
        <v>32</v>
      </c>
    </row>
    <row r="5" spans="1:9" ht="15">
      <c r="A5" s="51" t="s">
        <v>33</v>
      </c>
      <c r="B5" s="52">
        <v>6.00147</v>
      </c>
      <c r="C5" s="52">
        <v>-0.16404</v>
      </c>
      <c r="D5" s="52">
        <v>6.61449</v>
      </c>
      <c r="E5" s="52">
        <v>7.63853</v>
      </c>
      <c r="F5" s="52">
        <v>0</v>
      </c>
      <c r="G5" s="52">
        <v>1.7405</v>
      </c>
      <c r="H5" s="52">
        <v>-0.56177</v>
      </c>
      <c r="I5" s="52">
        <f>B5+D5+F5-G5</f>
        <v>10.87546</v>
      </c>
    </row>
    <row r="7" ht="15">
      <c r="A7" t="s">
        <v>53</v>
      </c>
    </row>
    <row r="8" spans="1:6" ht="12.75">
      <c r="A8" t="s">
        <v>54</v>
      </c>
      <c r="D8" s="1"/>
      <c r="E8" s="1"/>
      <c r="F8" s="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0" style="0" hidden="1" customWidth="1"/>
  </cols>
  <sheetData>
    <row r="1" spans="1:7" ht="30.75" customHeight="1">
      <c r="A1" s="100" t="s">
        <v>55</v>
      </c>
      <c r="B1" s="101"/>
      <c r="C1" s="101"/>
      <c r="D1" s="101"/>
      <c r="E1" s="101"/>
      <c r="F1" s="101"/>
      <c r="G1" s="101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8" ht="13.5" thickBot="1">
      <c r="A3" s="56"/>
      <c r="B3" s="57"/>
      <c r="C3" s="58"/>
      <c r="D3" s="57"/>
      <c r="E3" s="57"/>
      <c r="F3" s="103" t="s">
        <v>56</v>
      </c>
      <c r="G3" s="104"/>
      <c r="H3" s="57"/>
    </row>
    <row r="4" spans="1:8" ht="12.75">
      <c r="A4" s="59" t="s">
        <v>57</v>
      </c>
      <c r="B4" s="60" t="s">
        <v>58</v>
      </c>
      <c r="C4" s="11" t="s">
        <v>59</v>
      </c>
      <c r="D4" s="60" t="s">
        <v>60</v>
      </c>
      <c r="E4" s="61" t="s">
        <v>61</v>
      </c>
      <c r="F4" s="61"/>
      <c r="G4" s="61"/>
      <c r="H4" s="61" t="s">
        <v>62</v>
      </c>
    </row>
    <row r="5" spans="1:8" ht="12.75">
      <c r="A5" s="59" t="s">
        <v>63</v>
      </c>
      <c r="B5" s="60"/>
      <c r="C5" s="11"/>
      <c r="D5" s="60" t="s">
        <v>64</v>
      </c>
      <c r="E5" s="60" t="s">
        <v>65</v>
      </c>
      <c r="F5" s="60" t="s">
        <v>66</v>
      </c>
      <c r="G5" s="60" t="s">
        <v>67</v>
      </c>
      <c r="H5" s="60"/>
    </row>
    <row r="6" spans="1:8" ht="12.75">
      <c r="A6" s="59"/>
      <c r="B6" s="60"/>
      <c r="C6" s="11"/>
      <c r="D6" s="60" t="s">
        <v>68</v>
      </c>
      <c r="E6" s="60"/>
      <c r="F6" s="60" t="s">
        <v>69</v>
      </c>
      <c r="G6" s="60" t="s">
        <v>70</v>
      </c>
      <c r="H6" s="62"/>
    </row>
    <row r="7" spans="1:8" ht="12.75">
      <c r="A7" s="63"/>
      <c r="B7" s="62"/>
      <c r="C7" s="1"/>
      <c r="D7" s="62"/>
      <c r="E7" s="62"/>
      <c r="F7" s="62"/>
      <c r="G7" s="60" t="s">
        <v>71</v>
      </c>
      <c r="H7" s="62"/>
    </row>
    <row r="8" spans="1:8" ht="13.5" thickBot="1">
      <c r="A8" s="64"/>
      <c r="B8" s="65"/>
      <c r="C8" s="66"/>
      <c r="D8" s="65"/>
      <c r="E8" s="65"/>
      <c r="F8" s="65"/>
      <c r="G8" s="65"/>
      <c r="H8" s="65"/>
    </row>
    <row r="9" spans="1:8" ht="12.75">
      <c r="A9" s="57"/>
      <c r="B9" s="67"/>
      <c r="C9" s="58"/>
      <c r="D9" s="57"/>
      <c r="E9" s="57"/>
      <c r="F9" s="67"/>
      <c r="G9" s="67"/>
      <c r="H9" s="67"/>
    </row>
    <row r="10" spans="1:8" ht="12.75">
      <c r="A10" s="60">
        <v>1</v>
      </c>
      <c r="B10" s="68" t="s">
        <v>72</v>
      </c>
      <c r="C10" s="59" t="s">
        <v>73</v>
      </c>
      <c r="D10" s="60"/>
      <c r="E10" s="69">
        <v>11.58</v>
      </c>
      <c r="F10" s="69">
        <v>11.58</v>
      </c>
      <c r="G10" s="70">
        <f>+E10-F10</f>
        <v>0</v>
      </c>
      <c r="H10" s="71"/>
    </row>
    <row r="11" spans="1:8" ht="12.75">
      <c r="A11" s="60"/>
      <c r="B11" s="68"/>
      <c r="C11" s="11"/>
      <c r="D11" s="60"/>
      <c r="E11" s="72"/>
      <c r="F11" s="72"/>
      <c r="G11" s="72"/>
      <c r="H11" s="73"/>
    </row>
    <row r="12" spans="1:8" ht="12.75">
      <c r="A12" s="60"/>
      <c r="B12" s="68"/>
      <c r="C12" s="74" t="s">
        <v>74</v>
      </c>
      <c r="D12" s="75"/>
      <c r="E12" s="76">
        <f>SUM(E10:E11)</f>
        <v>11.58</v>
      </c>
      <c r="F12" s="76">
        <f>SUM(F10:F11)</f>
        <v>11.58</v>
      </c>
      <c r="G12" s="76">
        <f>SUM(G10:G11)</f>
        <v>0</v>
      </c>
      <c r="H12" s="71"/>
    </row>
    <row r="13" spans="1:8" ht="13.5" thickBot="1">
      <c r="A13" s="77"/>
      <c r="B13" s="78"/>
      <c r="C13" s="79"/>
      <c r="D13" s="80"/>
      <c r="E13" s="81"/>
      <c r="F13" s="81"/>
      <c r="G13" s="81"/>
      <c r="H13" s="73"/>
    </row>
    <row r="14" spans="1:8" ht="12.75">
      <c r="A14" s="57"/>
      <c r="B14" s="67"/>
      <c r="C14" s="82"/>
      <c r="D14" s="82"/>
      <c r="E14" s="83"/>
      <c r="F14" s="83"/>
      <c r="G14" s="83"/>
      <c r="H14" s="82"/>
    </row>
    <row r="15" spans="1:8" ht="12.75">
      <c r="A15" s="62"/>
      <c r="B15" s="84" t="s">
        <v>13</v>
      </c>
      <c r="C15" s="85"/>
      <c r="D15" s="85"/>
      <c r="E15" s="86">
        <f>E12</f>
        <v>11.58</v>
      </c>
      <c r="F15" s="86">
        <f>F12</f>
        <v>11.58</v>
      </c>
      <c r="G15" s="86">
        <f>G12</f>
        <v>0</v>
      </c>
      <c r="H15" s="86">
        <f>H12</f>
        <v>0</v>
      </c>
    </row>
    <row r="16" spans="1:8" ht="13.5" thickBot="1">
      <c r="A16" s="65"/>
      <c r="B16" s="87"/>
      <c r="C16" s="88"/>
      <c r="D16" s="88"/>
      <c r="E16" s="89"/>
      <c r="F16" s="89"/>
      <c r="G16" s="89"/>
      <c r="H16" s="89"/>
    </row>
    <row r="19" spans="1:7" ht="63.75" customHeight="1">
      <c r="A19" s="2" t="s">
        <v>34</v>
      </c>
      <c r="B19" s="2" t="s">
        <v>42</v>
      </c>
      <c r="C19" s="2" t="s">
        <v>75</v>
      </c>
      <c r="D19" s="2" t="s">
        <v>76</v>
      </c>
      <c r="E19" s="3" t="s">
        <v>35</v>
      </c>
      <c r="F19" s="2" t="s">
        <v>77</v>
      </c>
      <c r="G19" s="4"/>
    </row>
    <row r="20" spans="1:7" ht="15">
      <c r="A20" s="5">
        <v>1</v>
      </c>
      <c r="B20" s="6">
        <v>95.02999999999975</v>
      </c>
      <c r="C20" s="6">
        <v>3040.1</v>
      </c>
      <c r="D20" s="6">
        <v>3526.02</v>
      </c>
      <c r="E20" s="6">
        <v>2541.3</v>
      </c>
      <c r="F20" s="6">
        <f>+B20+C20-D20</f>
        <v>-390.8900000000003</v>
      </c>
      <c r="G20" s="7"/>
    </row>
    <row r="23" spans="1:5" ht="90">
      <c r="A23" s="2" t="s">
        <v>34</v>
      </c>
      <c r="B23" s="2" t="s">
        <v>43</v>
      </c>
      <c r="C23" s="2" t="s">
        <v>78</v>
      </c>
      <c r="D23" s="2" t="s">
        <v>36</v>
      </c>
      <c r="E23" s="2" t="s">
        <v>79</v>
      </c>
    </row>
    <row r="24" spans="1:5" ht="15">
      <c r="A24" s="8">
        <v>1</v>
      </c>
      <c r="B24" s="9">
        <v>10471.25</v>
      </c>
      <c r="C24" s="9">
        <f>+D20+E20</f>
        <v>6067.32</v>
      </c>
      <c r="D24" s="9">
        <v>11580</v>
      </c>
      <c r="E24" s="9">
        <f>+B24+C24-D24</f>
        <v>4958.57</v>
      </c>
    </row>
    <row r="25" spans="1:5" ht="12.75">
      <c r="A25" s="1"/>
      <c r="B25" s="1"/>
      <c r="C25" s="10"/>
      <c r="D25" s="10"/>
      <c r="E25" s="11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2011-03-25T07:10:08Z</dcterms:created>
  <dcterms:modified xsi:type="dcterms:W3CDTF">2013-04-16T12:49:17Z</dcterms:modified>
  <cp:category/>
  <cp:version/>
  <cp:contentType/>
  <cp:contentStatus/>
</cp:coreProperties>
</file>