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<sst xmlns="http://schemas.openxmlformats.org/spreadsheetml/2006/main" count="114" uniqueCount="103">
  <si>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</si>
  <si>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</si>
  <si>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</si>
  <si>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Молодцова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</si>
  <si>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</si>
  <si>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</si>
  <si>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</si>
  <si>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</si>
  <si>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</si>
  <si>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</si>
  <si>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</si>
  <si>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</si>
  <si>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</si>
  <si>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</si>
  <si>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</si>
  <si>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</si>
  <si>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</si>
  <si>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</si>
  <si>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</si>
  <si>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</si>
  <si>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</si>
  <si>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</si>
  <si>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</si>
  <si>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</si>
  <si>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</si>
  <si>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</si>
  <si>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</si>
  <si>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</si>
  <si>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</si>
  <si>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</si>
  <si>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</si>
  <si>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</si>
  <si>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</si>
  <si>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</si>
  <si>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</si>
  <si>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</si>
  <si>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6480,00 руб. </t>
  </si>
  <si>
    <t>ООО "Домашние сети"</t>
  </si>
  <si>
    <t>ООО "СЗЛК"</t>
  </si>
  <si>
    <t xml:space="preserve">Поступило от ООО "СЗЛК" за управление и содержание общедомового имущества, и за сбор ТБО 6074.48 руб. </t>
  </si>
  <si>
    <t>ОАО "Экотранс"</t>
  </si>
  <si>
    <t xml:space="preserve">Поступило от ОАО "Экотранс" за управление и содержание общедомового имущества, и за сбор ТБО 7349.86 руб. 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</si>
  <si>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</si>
  <si>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</si>
  <si>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</si>
  <si>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 по ул. Молодцова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</si>
  <si>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</si>
  <si>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</si>
  <si>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</si>
  <si>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</si>
  <si>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</si>
  <si>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</si>
  <si>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</si>
  <si>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</si>
  <si>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</si>
  <si>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</si>
  <si>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336,93 </t>
    </r>
    <r>
      <rPr>
        <sz val="10"/>
        <rFont val="Arial Cyr"/>
        <family val="0"/>
      </rPr>
      <t>тыс.рублей, в том числе:</t>
    </r>
  </si>
  <si>
    <t>восстановление покрытия козырьков, кровли - 17,19 т.р.</t>
  </si>
  <si>
    <t>установка метал.двери мусоросборника - 130,90 т.р.</t>
  </si>
  <si>
    <t>установка дверей в подвал - 77,40 т.р.</t>
  </si>
  <si>
    <t>ремонт цо, гвс, хвс, канализации - 9,85 т.р.</t>
  </si>
  <si>
    <t>аварийное обслуживание - 16,50 т.р.</t>
  </si>
  <si>
    <t>проверка вентканалов - 5,48 т.р.</t>
  </si>
  <si>
    <t>установка отливов - 7,62 т.р.</t>
  </si>
  <si>
    <t>ремонт узла учета тепловой энергии - 42,51 т.р.</t>
  </si>
  <si>
    <t>ремонт главного распределительного щита - 8,88 т.р.</t>
  </si>
  <si>
    <t>уборка подвала от ТБО и КГО - 7,40 т.р.</t>
  </si>
  <si>
    <t>окраска дверей подъездов и мус.камер - 4,22 т.р.</t>
  </si>
  <si>
    <t>смена дверных приборов - 4,46 т.р.</t>
  </si>
  <si>
    <t>прочие - 4,52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</si>
  <si>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Молодцова,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</si>
  <si>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</si>
  <si>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</si>
  <si>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</si>
  <si>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</si>
  <si>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</si>
  <si>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</si>
  <si>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</si>
  <si>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</si>
  <si>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</si>
  <si>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</si>
  <si>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</si>
  <si>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</si>
  <si>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</si>
  <si>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</si>
  <si>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</si>
  <si>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</si>
  <si>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</t>
  </si>
  <si>
    <t>герметизация швов</t>
  </si>
  <si>
    <t>345 м.п.</t>
  </si>
  <si>
    <t>замена стояков гвс и хвс</t>
  </si>
  <si>
    <t>23 шт.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</si>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</sst>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6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2"/>
  <sheetViews>
    <sheetView tabSelected="1" zoomScalePageLayoutView="0" workbookViewId="0" topLeftCell="C5">
      <selection activeCell="H35" sqref="H35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4" customWidth="1"/>
    <col min="4" max="4" width="14.50390625" style="34" customWidth="1"/>
    <col min="5" max="5" width="11.875" style="34" customWidth="1"/>
    <col min="6" max="6" width="13.375" style="34" customWidth="1"/>
    <col min="7" max="7" width="11.875" style="34" customWidth="1"/>
    <col min="8" max="8" width="14.50390625" style="34" customWidth="1"/>
    <col min="9" max="9" width="33.50390625" style="3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86" t="s">
        <v>1</v>
      </c>
      <c r="D5" s="86"/>
      <c r="E5" s="86"/>
      <c r="F5" s="86"/>
      <c r="G5" s="86"/>
      <c r="H5" s="86"/>
      <c r="I5" s="86"/>
    </row>
    <row r="6" spans="3:9" ht="12.75">
      <c r="C6" s="87" t="s">
        <v>2</v>
      </c>
      <c r="D6" s="87"/>
      <c r="E6" s="87"/>
      <c r="F6" s="87"/>
      <c r="G6" s="87"/>
      <c r="H6" s="87"/>
      <c r="I6" s="87"/>
    </row>
    <row r="7" spans="3:9" ht="12.75">
      <c r="C7" s="87" t="s">
        <v>3</v>
      </c>
      <c r="D7" s="87"/>
      <c r="E7" s="87"/>
      <c r="F7" s="87"/>
      <c r="G7" s="87"/>
      <c r="H7" s="87"/>
      <c r="I7" s="87"/>
    </row>
    <row r="8" spans="3:9" ht="6" customHeight="1" thickBot="1">
      <c r="C8" s="88"/>
      <c r="D8" s="88"/>
      <c r="E8" s="88"/>
      <c r="F8" s="88"/>
      <c r="G8" s="88"/>
      <c r="H8" s="88"/>
      <c r="I8" s="88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89" t="s">
        <v>11</v>
      </c>
      <c r="D10" s="90"/>
      <c r="E10" s="90"/>
      <c r="F10" s="90"/>
      <c r="G10" s="90"/>
      <c r="H10" s="90"/>
      <c r="I10" s="91"/>
    </row>
    <row r="11" spans="3:9" ht="13.5" customHeight="1" thickBot="1">
      <c r="C11" s="12" t="s">
        <v>12</v>
      </c>
      <c r="D11" s="13">
        <v>351457.6600000011</v>
      </c>
      <c r="E11" s="14">
        <v>4239819.35</v>
      </c>
      <c r="F11" s="14">
        <v>4169304.7800000003</v>
      </c>
      <c r="G11" s="14">
        <v>3521935.80004</v>
      </c>
      <c r="H11" s="14">
        <f>+D11+E11-F11</f>
        <v>421972.23000000045</v>
      </c>
      <c r="I11" s="92" t="s">
        <v>13</v>
      </c>
    </row>
    <row r="12" spans="3:9" ht="13.5" customHeight="1" thickBot="1">
      <c r="C12" s="12" t="s">
        <v>14</v>
      </c>
      <c r="D12" s="13">
        <v>208027.39999999967</v>
      </c>
      <c r="E12" s="15">
        <v>1101517.0899999999</v>
      </c>
      <c r="F12" s="15">
        <v>1100739.45</v>
      </c>
      <c r="G12" s="14">
        <v>2085811.1248599999</v>
      </c>
      <c r="H12" s="14">
        <f>+D12+E12-F12</f>
        <v>208805.03999999957</v>
      </c>
      <c r="I12" s="93"/>
    </row>
    <row r="13" spans="3:9" ht="13.5" customHeight="1" thickBot="1">
      <c r="C13" s="12" t="s">
        <v>15</v>
      </c>
      <c r="D13" s="13">
        <v>118261.37999999989</v>
      </c>
      <c r="E13" s="15">
        <v>777298.96</v>
      </c>
      <c r="F13" s="15">
        <v>776995.4299999999</v>
      </c>
      <c r="G13" s="14">
        <v>879297.64</v>
      </c>
      <c r="H13" s="14">
        <f>+D13+E13-F13</f>
        <v>118564.90999999992</v>
      </c>
      <c r="I13" s="93"/>
    </row>
    <row r="14" spans="3:9" ht="13.5" customHeight="1" thickBot="1">
      <c r="C14" s="12" t="s">
        <v>16</v>
      </c>
      <c r="D14" s="13">
        <v>65937.3600000001</v>
      </c>
      <c r="E14" s="15">
        <v>415654.7899999999</v>
      </c>
      <c r="F14" s="15">
        <v>414769.08999999997</v>
      </c>
      <c r="G14" s="14">
        <f>+E14</f>
        <v>415654.7899999999</v>
      </c>
      <c r="H14" s="14">
        <f>+D14+E14-F14</f>
        <v>66823.06000000006</v>
      </c>
      <c r="I14" s="93"/>
    </row>
    <row r="15" spans="3:9" ht="13.5" customHeight="1" thickBot="1">
      <c r="C15" s="12" t="s">
        <v>17</v>
      </c>
      <c r="D15" s="13">
        <v>0</v>
      </c>
      <c r="E15" s="15">
        <v>255543.08000000002</v>
      </c>
      <c r="F15" s="15">
        <v>244466.54</v>
      </c>
      <c r="G15" s="14">
        <f>+E15+52321.3</f>
        <v>307864.38</v>
      </c>
      <c r="H15" s="14">
        <f>+D15+E15-F15</f>
        <v>11076.540000000008</v>
      </c>
      <c r="I15" s="94"/>
    </row>
    <row r="16" spans="3:9" ht="13.5" customHeight="1" thickBot="1">
      <c r="C16" s="12" t="s">
        <v>18</v>
      </c>
      <c r="D16" s="16">
        <f>SUM(D11:D15)</f>
        <v>743683.8000000007</v>
      </c>
      <c r="E16" s="16">
        <f>SUM(E11:E15)</f>
        <v>6789833.27</v>
      </c>
      <c r="F16" s="16">
        <f>SUM(F11:F15)</f>
        <v>6706275.29</v>
      </c>
      <c r="G16" s="16">
        <f>SUM(G11:G15)</f>
        <v>7210563.7349</v>
      </c>
      <c r="H16" s="16">
        <f>SUM(H11:H15)</f>
        <v>827241.78</v>
      </c>
      <c r="I16" s="17"/>
    </row>
    <row r="17" spans="3:9" ht="13.5" customHeight="1" thickBot="1">
      <c r="C17" s="90" t="s">
        <v>19</v>
      </c>
      <c r="D17" s="90"/>
      <c r="E17" s="90"/>
      <c r="F17" s="90"/>
      <c r="G17" s="90"/>
      <c r="H17" s="90"/>
      <c r="I17" s="90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213144.9500000002</v>
      </c>
      <c r="E19" s="21">
        <v>2599162.26</v>
      </c>
      <c r="F19" s="21">
        <v>2566302.14</v>
      </c>
      <c r="G19" s="14">
        <f>+E19</f>
        <v>2599162.26</v>
      </c>
      <c r="H19" s="21">
        <f aca="true" t="shared" si="0" ref="H19:H25">+D19+E19-F19</f>
        <v>246005.06999999983</v>
      </c>
      <c r="I19" s="95" t="s">
        <v>22</v>
      </c>
    </row>
    <row r="20" spans="3:9" ht="14.25" customHeight="1" thickBot="1">
      <c r="C20" s="12" t="s">
        <v>23</v>
      </c>
      <c r="D20" s="13">
        <v>44897.609999999986</v>
      </c>
      <c r="E20" s="14">
        <v>509336.85</v>
      </c>
      <c r="F20" s="14">
        <v>502593.04</v>
      </c>
      <c r="G20" s="14">
        <v>336932.1309452527</v>
      </c>
      <c r="H20" s="21">
        <f t="shared" si="0"/>
        <v>51641.419999999984</v>
      </c>
      <c r="I20" s="96"/>
    </row>
    <row r="21" spans="3:9" ht="13.5" customHeight="1" thickBot="1">
      <c r="C21" s="18" t="s">
        <v>24</v>
      </c>
      <c r="D21" s="22">
        <v>41800.580000000075</v>
      </c>
      <c r="E21" s="14">
        <v>694490.46</v>
      </c>
      <c r="F21" s="14">
        <v>692156.99</v>
      </c>
      <c r="G21" s="14">
        <v>566543</v>
      </c>
      <c r="H21" s="21">
        <f t="shared" si="0"/>
        <v>44134.05000000005</v>
      </c>
      <c r="I21" s="23"/>
    </row>
    <row r="22" spans="3:9" ht="12.75" customHeight="1" thickBot="1">
      <c r="C22" s="12" t="s">
        <v>25</v>
      </c>
      <c r="D22" s="13">
        <v>30781.910000000033</v>
      </c>
      <c r="E22" s="14">
        <v>369484.06</v>
      </c>
      <c r="F22" s="14">
        <v>365086.05</v>
      </c>
      <c r="G22" s="14">
        <f>+E22</f>
        <v>369484.06</v>
      </c>
      <c r="H22" s="21">
        <f t="shared" si="0"/>
        <v>35179.92000000004</v>
      </c>
      <c r="I22" s="23" t="s">
        <v>26</v>
      </c>
    </row>
    <row r="23" spans="3:9" ht="13.5" customHeight="1" thickBot="1">
      <c r="C23" s="12" t="s">
        <v>27</v>
      </c>
      <c r="D23" s="13">
        <v>44665.890000000014</v>
      </c>
      <c r="E23" s="14">
        <v>554098.01</v>
      </c>
      <c r="F23" s="14">
        <v>546888.9</v>
      </c>
      <c r="G23" s="14">
        <v>560762.4472803929</v>
      </c>
      <c r="H23" s="21">
        <f t="shared" si="0"/>
        <v>51875</v>
      </c>
      <c r="I23" s="24" t="s">
        <v>28</v>
      </c>
    </row>
    <row r="24" spans="3:9" ht="13.5" customHeight="1" thickBot="1">
      <c r="C24" s="12" t="s">
        <v>29</v>
      </c>
      <c r="D24" s="13">
        <v>2467.969999999994</v>
      </c>
      <c r="E24" s="15">
        <v>29326.83</v>
      </c>
      <c r="F24" s="15">
        <v>28969.36</v>
      </c>
      <c r="G24" s="14">
        <f>+E24</f>
        <v>29326.83</v>
      </c>
      <c r="H24" s="21">
        <f t="shared" si="0"/>
        <v>2825.439999999995</v>
      </c>
      <c r="I24" s="24" t="s">
        <v>30</v>
      </c>
    </row>
    <row r="25" spans="3:9" ht="13.5" customHeight="1" thickBot="1">
      <c r="C25" s="18" t="s">
        <v>31</v>
      </c>
      <c r="D25" s="13">
        <v>32191.119999999995</v>
      </c>
      <c r="E25" s="15">
        <v>351399.44999999995</v>
      </c>
      <c r="F25" s="15">
        <v>347002.41</v>
      </c>
      <c r="G25" s="14">
        <f>+E25</f>
        <v>351399.44999999995</v>
      </c>
      <c r="H25" s="21">
        <f t="shared" si="0"/>
        <v>36588.159999999974</v>
      </c>
      <c r="I25" s="23"/>
    </row>
    <row r="26" spans="3:9" ht="13.5" customHeight="1" thickBot="1">
      <c r="C26" s="12" t="s">
        <v>32</v>
      </c>
      <c r="D26" s="13">
        <v>8209.400000000009</v>
      </c>
      <c r="E26" s="15">
        <v>114215.69</v>
      </c>
      <c r="F26" s="15">
        <v>112605.47</v>
      </c>
      <c r="G26" s="14">
        <f>+E26</f>
        <v>114215.69</v>
      </c>
      <c r="H26" s="21">
        <f>+D26+E26-F26</f>
        <v>9819.62000000001</v>
      </c>
      <c r="I26" s="24" t="s">
        <v>33</v>
      </c>
    </row>
    <row r="27" spans="3:9" s="26" customFormat="1" ht="13.5" customHeight="1" thickBot="1">
      <c r="C27" s="12" t="s">
        <v>18</v>
      </c>
      <c r="D27" s="16">
        <f>SUM(D19:D26)</f>
        <v>418159.4300000003</v>
      </c>
      <c r="E27" s="16">
        <f>SUM(E19:E26)</f>
        <v>5221513.61</v>
      </c>
      <c r="F27" s="16">
        <f>SUM(F19:F26)</f>
        <v>5161604.36</v>
      </c>
      <c r="G27" s="16">
        <f>SUM(G19:G26)</f>
        <v>4927825.868225646</v>
      </c>
      <c r="H27" s="16">
        <f>SUM(H19:H26)</f>
        <v>478068.6799999999</v>
      </c>
      <c r="I27" s="25"/>
    </row>
    <row r="28" spans="3:9" ht="13.5" customHeight="1" thickBot="1">
      <c r="C28" s="97" t="s">
        <v>34</v>
      </c>
      <c r="D28" s="97"/>
      <c r="E28" s="97"/>
      <c r="F28" s="97"/>
      <c r="G28" s="97"/>
      <c r="H28" s="97"/>
      <c r="I28" s="97"/>
    </row>
    <row r="29" spans="3:9" ht="26.25" customHeight="1" thickBot="1">
      <c r="C29" s="27" t="s">
        <v>35</v>
      </c>
      <c r="D29" s="98" t="s">
        <v>36</v>
      </c>
      <c r="E29" s="99"/>
      <c r="F29" s="99"/>
      <c r="G29" s="99"/>
      <c r="H29" s="100"/>
      <c r="I29" s="28" t="s">
        <v>37</v>
      </c>
    </row>
    <row r="30" spans="3:9" s="31" customFormat="1" ht="26.25" customHeight="1" thickBot="1">
      <c r="C30" s="29" t="s">
        <v>38</v>
      </c>
      <c r="D30" s="101" t="s">
        <v>39</v>
      </c>
      <c r="E30" s="102"/>
      <c r="F30" s="102"/>
      <c r="G30" s="102"/>
      <c r="H30" s="103"/>
      <c r="I30" s="30" t="s">
        <v>38</v>
      </c>
    </row>
    <row r="31" spans="3:9" s="31" customFormat="1" ht="25.5" customHeight="1" thickBot="1">
      <c r="C31" s="29" t="s">
        <v>40</v>
      </c>
      <c r="D31" s="101" t="s">
        <v>41</v>
      </c>
      <c r="E31" s="102"/>
      <c r="F31" s="102"/>
      <c r="G31" s="102"/>
      <c r="H31" s="103"/>
      <c r="I31" s="30" t="s">
        <v>40</v>
      </c>
    </row>
    <row r="32" spans="3:8" ht="14.25" customHeight="1">
      <c r="C32" s="32" t="s">
        <v>42</v>
      </c>
      <c r="D32" s="32"/>
      <c r="E32" s="32"/>
      <c r="F32" s="32"/>
      <c r="G32" s="32"/>
      <c r="H32" s="33">
        <f>+H16+H27</f>
        <v>1305310.46</v>
      </c>
    </row>
  </sheetData>
  <sheetProtection/>
  <mergeCells count="12">
    <mergeCell ref="C17:I17"/>
    <mergeCell ref="I19:I20"/>
    <mergeCell ref="C28:I28"/>
    <mergeCell ref="D29:H29"/>
    <mergeCell ref="D30:H30"/>
    <mergeCell ref="D31:H31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20" zoomScalePageLayoutView="0" workbookViewId="0" topLeftCell="A1">
      <selection activeCell="A11" sqref="A1:IV11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9" width="15.125" style="35" customWidth="1"/>
    <col min="10" max="16384" width="8.875" style="35" customWidth="1"/>
  </cols>
  <sheetData>
    <row r="1" spans="1:9" ht="14.25">
      <c r="A1" s="104" t="s">
        <v>43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44</v>
      </c>
      <c r="B2" s="104"/>
      <c r="C2" s="104"/>
      <c r="D2" s="104"/>
      <c r="E2" s="104"/>
      <c r="F2" s="104"/>
      <c r="G2" s="104"/>
      <c r="H2" s="104"/>
      <c r="I2" s="104"/>
    </row>
    <row r="3" spans="1:9" ht="14.25">
      <c r="A3" s="104" t="s">
        <v>45</v>
      </c>
      <c r="B3" s="104"/>
      <c r="C3" s="104"/>
      <c r="D3" s="104"/>
      <c r="E3" s="104"/>
      <c r="F3" s="104"/>
      <c r="G3" s="104"/>
      <c r="H3" s="104"/>
      <c r="I3" s="104"/>
    </row>
    <row r="4" spans="1:9" ht="57">
      <c r="A4" s="36" t="s">
        <v>46</v>
      </c>
      <c r="B4" s="36" t="s">
        <v>47</v>
      </c>
      <c r="C4" s="36" t="s">
        <v>48</v>
      </c>
      <c r="D4" s="36" t="s">
        <v>49</v>
      </c>
      <c r="E4" s="36" t="s">
        <v>50</v>
      </c>
      <c r="F4" s="37" t="s">
        <v>51</v>
      </c>
      <c r="G4" s="37" t="s">
        <v>52</v>
      </c>
      <c r="H4" s="36" t="s">
        <v>53</v>
      </c>
      <c r="I4" s="36" t="s">
        <v>54</v>
      </c>
    </row>
    <row r="5" spans="1:9" ht="14.25">
      <c r="A5" s="38" t="s">
        <v>55</v>
      </c>
      <c r="B5" s="39">
        <v>-375.44048999999995</v>
      </c>
      <c r="C5" s="39"/>
      <c r="D5" s="39">
        <v>509.33685</v>
      </c>
      <c r="E5" s="39">
        <v>502.59304</v>
      </c>
      <c r="F5" s="39">
        <v>19.90434</v>
      </c>
      <c r="G5" s="39">
        <v>336.93213</v>
      </c>
      <c r="H5" s="39">
        <v>51.64142</v>
      </c>
      <c r="I5" s="39">
        <f>B5+D5+F5-G5</f>
        <v>-183.1314299999999</v>
      </c>
    </row>
    <row r="7" ht="14.25">
      <c r="A7" s="35" t="s">
        <v>56</v>
      </c>
    </row>
    <row r="8" ht="14.25">
      <c r="A8" s="35" t="s">
        <v>57</v>
      </c>
    </row>
    <row r="9" ht="14.25">
      <c r="A9" s="35" t="s">
        <v>58</v>
      </c>
    </row>
    <row r="10" ht="14.25">
      <c r="A10" s="35" t="s">
        <v>59</v>
      </c>
    </row>
    <row r="11" ht="14.25">
      <c r="A11" s="35" t="s">
        <v>60</v>
      </c>
    </row>
    <row r="12" ht="14.25">
      <c r="A12" s="35" t="s">
        <v>61</v>
      </c>
    </row>
    <row r="13" ht="14.25">
      <c r="A13" s="35" t="s">
        <v>62</v>
      </c>
    </row>
    <row r="14" ht="14.25">
      <c r="A14" s="35" t="s">
        <v>63</v>
      </c>
    </row>
    <row r="15" ht="14.25">
      <c r="A15" s="35" t="s">
        <v>64</v>
      </c>
    </row>
    <row r="16" ht="14.25">
      <c r="A16" s="35" t="s">
        <v>65</v>
      </c>
    </row>
    <row r="17" ht="14.25">
      <c r="A17" s="35" t="s">
        <v>66</v>
      </c>
    </row>
    <row r="18" ht="14.25">
      <c r="A18" s="35" t="s">
        <v>67</v>
      </c>
    </row>
    <row r="19" ht="14.25">
      <c r="A19" s="35" t="s">
        <v>68</v>
      </c>
    </row>
    <row r="20" ht="14.25">
      <c r="A20" s="35" t="s">
        <v>69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5" sqref="A25:IV28"/>
    </sheetView>
  </sheetViews>
  <sheetFormatPr defaultColWidth="9.00390625" defaultRowHeight="12.75"/>
  <cols>
    <col min="1" max="1" width="5.50390625" style="0" customWidth="1"/>
    <col min="2" max="2" width="25.375" style="0" customWidth="1"/>
    <col min="3" max="3" width="34.375" style="0" customWidth="1"/>
    <col min="4" max="4" width="19.375" style="0" customWidth="1"/>
    <col min="5" max="5" width="22.50390625" style="0" customWidth="1"/>
    <col min="6" max="6" width="22.125" style="0" customWidth="1"/>
    <col min="7" max="7" width="14.375" style="0" customWidth="1"/>
    <col min="8" max="8" width="20.50390625" style="0" hidden="1" customWidth="1"/>
  </cols>
  <sheetData>
    <row r="1" spans="1:8" ht="30.75" customHeight="1">
      <c r="A1" s="105" t="s">
        <v>70</v>
      </c>
      <c r="B1" s="105"/>
      <c r="C1" s="105"/>
      <c r="D1" s="105"/>
      <c r="E1" s="105"/>
      <c r="F1" s="105"/>
      <c r="G1" s="105"/>
      <c r="H1" s="40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41"/>
      <c r="B3" s="42"/>
      <c r="C3" s="43"/>
      <c r="D3" s="42"/>
      <c r="E3" s="42"/>
      <c r="F3" s="107" t="s">
        <v>71</v>
      </c>
      <c r="G3" s="108"/>
      <c r="H3" s="42"/>
    </row>
    <row r="4" spans="1:8" ht="12.75">
      <c r="A4" s="44" t="s">
        <v>72</v>
      </c>
      <c r="B4" s="45" t="s">
        <v>73</v>
      </c>
      <c r="C4" s="46" t="s">
        <v>74</v>
      </c>
      <c r="D4" s="45" t="s">
        <v>75</v>
      </c>
      <c r="E4" s="47" t="s">
        <v>76</v>
      </c>
      <c r="F4" s="47"/>
      <c r="G4" s="47"/>
      <c r="H4" s="47" t="s">
        <v>77</v>
      </c>
    </row>
    <row r="5" spans="1:8" ht="12.75">
      <c r="A5" s="44" t="s">
        <v>78</v>
      </c>
      <c r="B5" s="45"/>
      <c r="C5" s="46"/>
      <c r="D5" s="45" t="s">
        <v>79</v>
      </c>
      <c r="E5" s="45" t="s">
        <v>80</v>
      </c>
      <c r="F5" s="45" t="s">
        <v>81</v>
      </c>
      <c r="G5" s="45" t="s">
        <v>82</v>
      </c>
      <c r="H5" s="45"/>
    </row>
    <row r="6" spans="1:8" ht="12.75">
      <c r="A6" s="44"/>
      <c r="B6" s="45"/>
      <c r="C6" s="46"/>
      <c r="D6" s="45" t="s">
        <v>83</v>
      </c>
      <c r="E6" s="45"/>
      <c r="F6" s="45" t="s">
        <v>84</v>
      </c>
      <c r="G6" s="45" t="s">
        <v>85</v>
      </c>
      <c r="H6" s="48"/>
    </row>
    <row r="7" spans="1:8" ht="12.75">
      <c r="A7" s="49"/>
      <c r="B7" s="48"/>
      <c r="C7" s="50"/>
      <c r="D7" s="48"/>
      <c r="E7" s="48"/>
      <c r="F7" s="48"/>
      <c r="G7" s="45" t="s">
        <v>86</v>
      </c>
      <c r="H7" s="48"/>
    </row>
    <row r="8" spans="1:8" ht="13.5" thickBot="1">
      <c r="A8" s="51"/>
      <c r="B8" s="52"/>
      <c r="C8" s="53"/>
      <c r="D8" s="52"/>
      <c r="E8" s="52"/>
      <c r="F8" s="52"/>
      <c r="G8" s="52"/>
      <c r="H8" s="52"/>
    </row>
    <row r="9" spans="1:8" ht="9.75" customHeight="1">
      <c r="A9" s="42"/>
      <c r="B9" s="54"/>
      <c r="C9" s="43"/>
      <c r="D9" s="42"/>
      <c r="E9" s="54"/>
      <c r="F9" s="54"/>
      <c r="G9" s="54"/>
      <c r="H9" s="54"/>
    </row>
    <row r="10" spans="1:8" ht="12.75">
      <c r="A10" s="45">
        <v>1</v>
      </c>
      <c r="B10" s="55" t="s">
        <v>87</v>
      </c>
      <c r="C10" s="46" t="s">
        <v>88</v>
      </c>
      <c r="D10" s="45" t="s">
        <v>89</v>
      </c>
      <c r="E10" s="56">
        <f>39.313+194.49+42.34</f>
        <v>276.14300000000003</v>
      </c>
      <c r="F10" s="56">
        <f>39.313+194.49+42.34</f>
        <v>276.14300000000003</v>
      </c>
      <c r="G10" s="57">
        <f>+E10-F10</f>
        <v>0</v>
      </c>
      <c r="H10" s="58"/>
    </row>
    <row r="11" spans="1:8" ht="12.75">
      <c r="A11" s="45"/>
      <c r="B11" s="55"/>
      <c r="C11" s="46" t="s">
        <v>90</v>
      </c>
      <c r="D11" s="45" t="s">
        <v>91</v>
      </c>
      <c r="E11" s="57">
        <f>655.8+2164</f>
        <v>2819.8</v>
      </c>
      <c r="F11" s="57">
        <f>66+224.4</f>
        <v>290.4</v>
      </c>
      <c r="G11" s="57">
        <f>+E11-F11</f>
        <v>2529.4</v>
      </c>
      <c r="H11" s="58"/>
    </row>
    <row r="12" spans="1:8" ht="9" customHeight="1">
      <c r="A12" s="45"/>
      <c r="B12" s="55"/>
      <c r="C12" s="46"/>
      <c r="D12" s="45"/>
      <c r="E12" s="59"/>
      <c r="F12" s="60"/>
      <c r="G12" s="57"/>
      <c r="H12" s="61"/>
    </row>
    <row r="13" spans="1:8" ht="12.75">
      <c r="A13" s="45"/>
      <c r="B13" s="55"/>
      <c r="C13" s="62" t="s">
        <v>92</v>
      </c>
      <c r="D13" s="63"/>
      <c r="E13" s="64">
        <f>SUM(E10:E12)</f>
        <v>3095.943</v>
      </c>
      <c r="F13" s="64">
        <f>SUM(F10:F12)</f>
        <v>566.543</v>
      </c>
      <c r="G13" s="64">
        <f>SUM(G10:G12)</f>
        <v>2529.4</v>
      </c>
      <c r="H13" s="58"/>
    </row>
    <row r="14" spans="1:8" ht="13.5" thickBot="1">
      <c r="A14" s="65"/>
      <c r="B14" s="66"/>
      <c r="C14" s="67"/>
      <c r="D14" s="68"/>
      <c r="E14" s="59"/>
      <c r="F14" s="59"/>
      <c r="G14" s="59"/>
      <c r="H14" s="61"/>
    </row>
    <row r="15" spans="1:8" ht="8.25" customHeight="1">
      <c r="A15" s="42"/>
      <c r="B15" s="54"/>
      <c r="C15" s="69"/>
      <c r="D15" s="69"/>
      <c r="E15" s="70"/>
      <c r="F15" s="70"/>
      <c r="G15" s="70"/>
      <c r="H15" s="69"/>
    </row>
    <row r="16" spans="1:8" ht="12.75">
      <c r="A16" s="48"/>
      <c r="B16" s="71" t="s">
        <v>18</v>
      </c>
      <c r="C16" s="72"/>
      <c r="D16" s="72"/>
      <c r="E16" s="73">
        <f>E13</f>
        <v>3095.943</v>
      </c>
      <c r="F16" s="73">
        <f>F13</f>
        <v>566.543</v>
      </c>
      <c r="G16" s="73">
        <f>G13</f>
        <v>2529.4</v>
      </c>
      <c r="H16" s="73">
        <f>H13</f>
        <v>0</v>
      </c>
    </row>
    <row r="17" spans="1:8" ht="8.25" customHeight="1" thickBot="1">
      <c r="A17" s="52"/>
      <c r="B17" s="74"/>
      <c r="C17" s="75"/>
      <c r="D17" s="75"/>
      <c r="E17" s="76"/>
      <c r="F17" s="76"/>
      <c r="G17" s="76"/>
      <c r="H17" s="76"/>
    </row>
    <row r="18" spans="1:8" ht="12.75">
      <c r="A18" s="50"/>
      <c r="B18" s="50"/>
      <c r="C18" s="77"/>
      <c r="D18" s="77"/>
      <c r="E18" s="46"/>
      <c r="F18" s="46"/>
      <c r="G18" s="46"/>
      <c r="H18" s="46"/>
    </row>
    <row r="19" spans="1:7" ht="48" customHeight="1">
      <c r="A19" s="78" t="s">
        <v>93</v>
      </c>
      <c r="B19" s="78" t="s">
        <v>94</v>
      </c>
      <c r="C19" s="78" t="s">
        <v>95</v>
      </c>
      <c r="D19" s="78" t="s">
        <v>96</v>
      </c>
      <c r="E19" s="79" t="s">
        <v>97</v>
      </c>
      <c r="F19" s="78" t="s">
        <v>98</v>
      </c>
      <c r="G19" s="80"/>
    </row>
    <row r="20" spans="1:8" ht="15">
      <c r="A20" s="81">
        <v>1</v>
      </c>
      <c r="B20" s="82">
        <v>41800.580000000075</v>
      </c>
      <c r="C20" s="82">
        <v>694490.46</v>
      </c>
      <c r="D20" s="82">
        <v>692156.99</v>
      </c>
      <c r="E20" s="82">
        <v>92110.08</v>
      </c>
      <c r="F20" s="82">
        <f>+B20+C20-D20</f>
        <v>44134.05000000005</v>
      </c>
      <c r="G20" s="83"/>
      <c r="H20" s="46"/>
    </row>
    <row r="22" spans="1:5" ht="51.75" customHeight="1">
      <c r="A22" s="78" t="s">
        <v>93</v>
      </c>
      <c r="B22" s="78" t="s">
        <v>99</v>
      </c>
      <c r="C22" s="78" t="s">
        <v>100</v>
      </c>
      <c r="D22" s="78" t="s">
        <v>101</v>
      </c>
      <c r="E22" s="78" t="s">
        <v>102</v>
      </c>
    </row>
    <row r="23" spans="1:5" ht="15">
      <c r="A23" s="84">
        <v>1</v>
      </c>
      <c r="B23" s="85">
        <v>-264019.1300000001</v>
      </c>
      <c r="C23" s="85">
        <f>+D20+E20</f>
        <v>784267.07</v>
      </c>
      <c r="D23" s="85">
        <v>566543</v>
      </c>
      <c r="E23" s="85">
        <f>+B23+C23-D23</f>
        <v>-46295.06000000017</v>
      </c>
    </row>
    <row r="24" spans="1:5" ht="12.75">
      <c r="A24" s="50"/>
      <c r="B24" s="50"/>
      <c r="C24" s="77"/>
      <c r="D24" s="77"/>
      <c r="E24" s="46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2014-06-26T11:11:35Z</dcterms:created>
  <dcterms:modified xsi:type="dcterms:W3CDTF">2014-07-04T07:50:32Z</dcterms:modified>
  <cp:category/>
  <cp:version/>
  <cp:contentType/>
  <cp:contentStatus/>
</cp:coreProperties>
</file>