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<sst xmlns="http://schemas.openxmlformats.org/spreadsheetml/2006/main" count="108" uniqueCount="99">
  <si>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</si>
  <si>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</si>
  <si>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</si>
  <si>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</si>
  <si>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</si>
  <si>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</si>
  <si>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</si>
  <si>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</si>
  <si>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</si>
  <si>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</si>
  <si>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</si>
  <si>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</si>
  <si>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</si>
  <si>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</si>
  <si>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</si>
  <si>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</si>
  <si>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</si>
  <si>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</si>
  <si>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</si>
  <si>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</si>
  <si>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</si>
  <si>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</si>
  <si>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</si>
  <si>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</si>
  <si>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</si>
  <si>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</si>
  <si>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</si>
  <si>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</si>
  <si>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</si>
  <si>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</si>
  <si>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</si>
  <si>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</si>
  <si>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</si>
  <si>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</si>
  <si>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</si>
  <si>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</si>
  <si>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</si>
  <si>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</si>
  <si>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</si>
  <si>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</si>
  <si>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</si>
  <si>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</si>
  <si>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</si>
  <si>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13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</si>
  <si>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</si>
  <si>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</si>
  <si>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</si>
  <si>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</si>
  <si>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</si>
  <si>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</si>
  <si>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</si>
  <si>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</si>
  <si>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</si>
  <si>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</si>
  <si>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520,86 </t>
    </r>
    <r>
      <rPr>
        <sz val="10"/>
        <rFont val="Arial Cyr"/>
        <family val="0"/>
      </rPr>
      <t>тыс.рублей, в том числе:</t>
    </r>
  </si>
  <si>
    <t>установка мет.двери в щитовой и запас.выход - 33,60 т.р.</t>
  </si>
  <si>
    <t>герметизация швов - 233,92 т.р.</t>
  </si>
  <si>
    <t>ремонт кровли, герметизации стыка кровли и балкона - 6,19 т.р.</t>
  </si>
  <si>
    <t>ремонт ЦО, ХВС, ГВС - 88,92 т.р.</t>
  </si>
  <si>
    <t>аварийное обслуживание - 27,99 т.р.</t>
  </si>
  <si>
    <t>уборка электрощитовой и подвала от ТБО и КГО - 11,07 т.р.</t>
  </si>
  <si>
    <t>очистка кровли и козырьков от снега - 55,89 т.р.</t>
  </si>
  <si>
    <t>косметический ремонт под. №5 - 57,23 т.р.</t>
  </si>
  <si>
    <t>проверка вентканалов - 2,11 т.р.</t>
  </si>
  <si>
    <t>прочие - 3,94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</si>
  <si>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Молодцова, д. 13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</si>
  <si>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</si>
  <si>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</si>
  <si>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</si>
  <si>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</si>
  <si>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</si>
  <si>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</si>
  <si>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</si>
  <si>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</si>
  <si>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</si>
  <si>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</si>
  <si>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</si>
  <si>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</si>
  <si>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</si>
  <si>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</si>
  <si>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</si>
  <si>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</si>
  <si>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д.13</t>
  </si>
  <si>
    <t>экспертно-диагностическое обследование</t>
  </si>
  <si>
    <t>замена нижней разводки цо</t>
  </si>
  <si>
    <t>453 м.п.</t>
  </si>
  <si>
    <t>замена подающих стояков цо</t>
  </si>
  <si>
    <t>324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</si>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</sst>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3" sqref="A33:IV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8" t="s">
        <v>11</v>
      </c>
      <c r="D10" s="88"/>
      <c r="E10" s="88"/>
      <c r="F10" s="88"/>
      <c r="G10" s="88"/>
      <c r="H10" s="88"/>
      <c r="I10" s="99"/>
    </row>
    <row r="11" spans="3:9" ht="13.5" customHeight="1" thickBot="1">
      <c r="C11" s="12" t="s">
        <v>12</v>
      </c>
      <c r="D11" s="13">
        <v>282484.5</v>
      </c>
      <c r="E11" s="14">
        <v>4122669.95</v>
      </c>
      <c r="F11" s="14">
        <v>4041443.9299999997</v>
      </c>
      <c r="G11" s="14">
        <v>3689212.7931799996</v>
      </c>
      <c r="H11" s="14">
        <f>+D11+E11-F11</f>
        <v>363710.5200000005</v>
      </c>
      <c r="I11" s="100" t="s">
        <v>13</v>
      </c>
    </row>
    <row r="12" spans="3:9" ht="13.5" customHeight="1" thickBot="1">
      <c r="C12" s="12" t="s">
        <v>14</v>
      </c>
      <c r="D12" s="13">
        <v>154027.17999999993</v>
      </c>
      <c r="E12" s="15">
        <v>1230655.63</v>
      </c>
      <c r="F12" s="15">
        <v>1172328.98</v>
      </c>
      <c r="G12" s="14">
        <v>1913559.8482300001</v>
      </c>
      <c r="H12" s="14">
        <f>+D12+E12-F12</f>
        <v>212353.82999999984</v>
      </c>
      <c r="I12" s="101"/>
    </row>
    <row r="13" spans="3:9" ht="13.5" customHeight="1" thickBot="1">
      <c r="C13" s="12" t="s">
        <v>15</v>
      </c>
      <c r="D13" s="13">
        <v>99258.76000000001</v>
      </c>
      <c r="E13" s="15">
        <v>785702.1599999999</v>
      </c>
      <c r="F13" s="15">
        <v>758746.17</v>
      </c>
      <c r="G13" s="14">
        <v>890300.87</v>
      </c>
      <c r="H13" s="14">
        <f>+D13+E13-F13</f>
        <v>126214.74999999988</v>
      </c>
      <c r="I13" s="101"/>
    </row>
    <row r="14" spans="3:9" ht="13.5" customHeight="1" thickBot="1">
      <c r="C14" s="12" t="s">
        <v>16</v>
      </c>
      <c r="D14" s="13">
        <v>52103.770000000135</v>
      </c>
      <c r="E14" s="15">
        <v>435669.30000000005</v>
      </c>
      <c r="F14" s="15">
        <v>416708.05000000005</v>
      </c>
      <c r="G14" s="14">
        <f>+E14</f>
        <v>435669.30000000005</v>
      </c>
      <c r="H14" s="14">
        <f>+D14+E14-F14</f>
        <v>71065.02000000014</v>
      </c>
      <c r="I14" s="101"/>
    </row>
    <row r="15" spans="3:9" ht="13.5" customHeight="1" thickBot="1">
      <c r="C15" s="12" t="s">
        <v>17</v>
      </c>
      <c r="D15" s="13">
        <v>0</v>
      </c>
      <c r="E15" s="15">
        <v>71930.65000000001</v>
      </c>
      <c r="F15" s="15">
        <v>83120.61</v>
      </c>
      <c r="G15" s="14">
        <f>+E15+23113.93</f>
        <v>95044.58000000002</v>
      </c>
      <c r="H15" s="14">
        <f>+D15+E15-F15</f>
        <v>-11189.959999999992</v>
      </c>
      <c r="I15" s="102"/>
    </row>
    <row r="16" spans="3:9" ht="13.5" customHeight="1" thickBot="1">
      <c r="C16" s="12" t="s">
        <v>18</v>
      </c>
      <c r="D16" s="16">
        <f>SUM(D11:D15)</f>
        <v>587874.2100000001</v>
      </c>
      <c r="E16" s="16">
        <f>SUM(E11:E15)</f>
        <v>6646627.69</v>
      </c>
      <c r="F16" s="16">
        <f>SUM(F11:F15)</f>
        <v>6472347.74</v>
      </c>
      <c r="G16" s="16">
        <f>SUM(G11:G15)</f>
        <v>7023787.39141</v>
      </c>
      <c r="H16" s="16">
        <f>SUM(H11:H15)</f>
        <v>762154.1600000004</v>
      </c>
      <c r="I16" s="17"/>
    </row>
    <row r="17" spans="3:9" ht="13.5" customHeight="1" thickBot="1">
      <c r="C17" s="88" t="s">
        <v>19</v>
      </c>
      <c r="D17" s="88"/>
      <c r="E17" s="88"/>
      <c r="F17" s="88"/>
      <c r="G17" s="88"/>
      <c r="H17" s="88"/>
      <c r="I17" s="88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188804.15000000037</v>
      </c>
      <c r="E19" s="21">
        <v>2343066.4</v>
      </c>
      <c r="F19" s="21">
        <v>2307440.82</v>
      </c>
      <c r="G19" s="14">
        <f>+E19</f>
        <v>2343066.4</v>
      </c>
      <c r="H19" s="21">
        <f aca="true" t="shared" si="0" ref="H19:H27">+D19+E19-F19</f>
        <v>224429.73000000045</v>
      </c>
      <c r="I19" s="89" t="s">
        <v>22</v>
      </c>
    </row>
    <row r="20" spans="3:10" ht="14.25" customHeight="1" thickBot="1">
      <c r="C20" s="12" t="s">
        <v>23</v>
      </c>
      <c r="D20" s="13">
        <v>40443.989999999816</v>
      </c>
      <c r="E20" s="14">
        <v>459157.29</v>
      </c>
      <c r="F20" s="14">
        <v>452122.26</v>
      </c>
      <c r="G20" s="14">
        <v>520862.2843195156</v>
      </c>
      <c r="H20" s="21">
        <f t="shared" si="0"/>
        <v>47479.019999999786</v>
      </c>
      <c r="I20" s="90"/>
      <c r="J20" s="22"/>
    </row>
    <row r="21" spans="3:9" ht="13.5" customHeight="1" thickBot="1">
      <c r="C21" s="18" t="s">
        <v>24</v>
      </c>
      <c r="D21" s="23">
        <v>47571.09999999998</v>
      </c>
      <c r="E21" s="14">
        <v>624485.31</v>
      </c>
      <c r="F21" s="14">
        <v>614551.63</v>
      </c>
      <c r="G21" s="14">
        <v>353000</v>
      </c>
      <c r="H21" s="21">
        <f t="shared" si="0"/>
        <v>57504.78000000003</v>
      </c>
      <c r="I21" s="24"/>
    </row>
    <row r="22" spans="3:9" ht="12.75" customHeight="1" thickBot="1">
      <c r="C22" s="12" t="s">
        <v>25</v>
      </c>
      <c r="D22" s="13">
        <v>24932.520000000077</v>
      </c>
      <c r="E22" s="14">
        <v>332820.2</v>
      </c>
      <c r="F22" s="14">
        <v>328438.83</v>
      </c>
      <c r="G22" s="14">
        <f>+E22</f>
        <v>332820.2</v>
      </c>
      <c r="H22" s="21">
        <f t="shared" si="0"/>
        <v>29313.890000000072</v>
      </c>
      <c r="I22" s="24" t="s">
        <v>26</v>
      </c>
    </row>
    <row r="23" spans="3:9" ht="13.5" customHeight="1" thickBot="1">
      <c r="C23" s="12" t="s">
        <v>27</v>
      </c>
      <c r="D23" s="13">
        <v>39603.97999999992</v>
      </c>
      <c r="E23" s="14">
        <v>499507.20999999996</v>
      </c>
      <c r="F23" s="25">
        <v>491789.73</v>
      </c>
      <c r="G23" s="14">
        <v>540926.8053640361</v>
      </c>
      <c r="H23" s="21">
        <f t="shared" si="0"/>
        <v>47321.45999999996</v>
      </c>
      <c r="I23" s="26" t="s">
        <v>28</v>
      </c>
    </row>
    <row r="24" spans="3:9" ht="13.5" customHeight="1" thickBot="1">
      <c r="C24" s="12" t="s">
        <v>29</v>
      </c>
      <c r="D24" s="13">
        <v>1965.1499999999978</v>
      </c>
      <c r="E24" s="15">
        <v>23654.46</v>
      </c>
      <c r="F24" s="15">
        <v>23307.35</v>
      </c>
      <c r="G24" s="14">
        <f>+E24</f>
        <v>23654.46</v>
      </c>
      <c r="H24" s="21">
        <f t="shared" si="0"/>
        <v>2312.2599999999984</v>
      </c>
      <c r="I24" s="26" t="s">
        <v>30</v>
      </c>
    </row>
    <row r="25" spans="3:9" ht="13.5" customHeight="1" thickBot="1">
      <c r="C25" s="18" t="s">
        <v>31</v>
      </c>
      <c r="D25" s="13">
        <v>26541.090000000084</v>
      </c>
      <c r="E25" s="15">
        <v>320885.04</v>
      </c>
      <c r="F25" s="15">
        <v>312704.03</v>
      </c>
      <c r="G25" s="14">
        <f>+E25</f>
        <v>320885.04</v>
      </c>
      <c r="H25" s="21">
        <f t="shared" si="0"/>
        <v>34722.100000000035</v>
      </c>
      <c r="I25" s="24"/>
    </row>
    <row r="26" spans="3:9" ht="13.5" customHeight="1" thickBot="1">
      <c r="C26" s="12" t="s">
        <v>32</v>
      </c>
      <c r="D26" s="27">
        <v>8793.179999999993</v>
      </c>
      <c r="E26" s="15">
        <v>115484.59999999999</v>
      </c>
      <c r="F26" s="15">
        <v>113688.83</v>
      </c>
      <c r="G26" s="14">
        <f>+E26</f>
        <v>115484.59999999999</v>
      </c>
      <c r="H26" s="15">
        <f t="shared" si="0"/>
        <v>10588.949999999983</v>
      </c>
      <c r="I26" s="26" t="s">
        <v>33</v>
      </c>
    </row>
    <row r="27" spans="3:9" ht="13.5" customHeight="1" thickBot="1">
      <c r="C27" s="12" t="s">
        <v>34</v>
      </c>
      <c r="D27" s="13">
        <v>228</v>
      </c>
      <c r="E27" s="15">
        <v>3204</v>
      </c>
      <c r="F27" s="15">
        <v>3432</v>
      </c>
      <c r="G27" s="14">
        <f>E27</f>
        <v>3204</v>
      </c>
      <c r="H27" s="15">
        <f t="shared" si="0"/>
        <v>0</v>
      </c>
      <c r="I27" s="26"/>
    </row>
    <row r="28" spans="3:9" s="29" customFormat="1" ht="13.5" customHeight="1" thickBot="1">
      <c r="C28" s="12" t="s">
        <v>18</v>
      </c>
      <c r="D28" s="16">
        <f>SUM(D19:D27)</f>
        <v>378883.16000000027</v>
      </c>
      <c r="E28" s="16">
        <f>SUM(E19:E27)</f>
        <v>4722264.51</v>
      </c>
      <c r="F28" s="16">
        <f>SUM(F19:F27)</f>
        <v>4647475.4799999995</v>
      </c>
      <c r="G28" s="16">
        <f>SUM(G19:G27)</f>
        <v>4553903.7896835515</v>
      </c>
      <c r="H28" s="16">
        <f>SUM(H19:H27)</f>
        <v>453672.1900000003</v>
      </c>
      <c r="I28" s="28"/>
    </row>
    <row r="29" spans="3:9" ht="13.5" customHeight="1" thickBot="1">
      <c r="C29" s="91" t="s">
        <v>35</v>
      </c>
      <c r="D29" s="91"/>
      <c r="E29" s="91"/>
      <c r="F29" s="91"/>
      <c r="G29" s="91"/>
      <c r="H29" s="91"/>
      <c r="I29" s="91"/>
    </row>
    <row r="30" spans="3:9" ht="26.25" customHeight="1" thickBot="1">
      <c r="C30" s="30" t="s">
        <v>36</v>
      </c>
      <c r="D30" s="92" t="s">
        <v>37</v>
      </c>
      <c r="E30" s="93"/>
      <c r="F30" s="93"/>
      <c r="G30" s="93"/>
      <c r="H30" s="94"/>
      <c r="I30" s="31" t="s">
        <v>38</v>
      </c>
    </row>
    <row r="31" spans="3:8" ht="21.75" customHeight="1">
      <c r="C31" s="32" t="s">
        <v>39</v>
      </c>
      <c r="D31" s="32"/>
      <c r="E31" s="32"/>
      <c r="F31" s="32"/>
      <c r="G31" s="32"/>
      <c r="H31" s="33">
        <f>+H16+H28</f>
        <v>1215826.3500000006</v>
      </c>
    </row>
    <row r="32" spans="3:4" ht="14.25" customHeight="1" hidden="1">
      <c r="C32" s="35" t="s">
        <v>40</v>
      </c>
      <c r="D32" s="35"/>
    </row>
  </sheetData>
  <sheetProtection/>
  <mergeCells count="10">
    <mergeCell ref="C17:I17"/>
    <mergeCell ref="I19:I20"/>
    <mergeCell ref="C29:I29"/>
    <mergeCell ref="D30:H3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8" width="15.125" style="36" customWidth="1"/>
    <col min="9" max="9" width="14.625" style="36" customWidth="1"/>
    <col min="10" max="16384" width="8.875" style="36" customWidth="1"/>
  </cols>
  <sheetData>
    <row r="1" spans="1:9" ht="14.25">
      <c r="A1" s="103" t="s">
        <v>41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42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43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7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8" t="s">
        <v>49</v>
      </c>
      <c r="G4" s="38" t="s">
        <v>50</v>
      </c>
      <c r="H4" s="37" t="s">
        <v>51</v>
      </c>
      <c r="I4" s="37" t="s">
        <v>52</v>
      </c>
    </row>
    <row r="5" spans="1:9" ht="14.25">
      <c r="A5" s="39" t="s">
        <v>53</v>
      </c>
      <c r="B5" s="40">
        <v>54.65571</v>
      </c>
      <c r="C5" s="40"/>
      <c r="D5" s="40">
        <v>459.15729</v>
      </c>
      <c r="E5" s="40">
        <v>452.12226</v>
      </c>
      <c r="F5" s="40">
        <v>4.32</v>
      </c>
      <c r="G5" s="40">
        <v>520.86228</v>
      </c>
      <c r="H5" s="40">
        <v>47.47902</v>
      </c>
      <c r="I5" s="40">
        <f>B5+D5+F5-G5</f>
        <v>-2.729280000000017</v>
      </c>
    </row>
    <row r="7" ht="14.25">
      <c r="A7" s="36" t="s">
        <v>54</v>
      </c>
    </row>
    <row r="8" ht="14.25">
      <c r="A8" s="36" t="s">
        <v>55</v>
      </c>
    </row>
    <row r="9" ht="14.25">
      <c r="A9" s="36" t="s">
        <v>56</v>
      </c>
    </row>
    <row r="10" ht="14.25">
      <c r="A10" s="36" t="s">
        <v>57</v>
      </c>
    </row>
    <row r="11" ht="14.25">
      <c r="A11" s="36" t="s">
        <v>58</v>
      </c>
    </row>
    <row r="12" ht="14.25">
      <c r="A12" s="36" t="s">
        <v>59</v>
      </c>
    </row>
    <row r="13" ht="14.25">
      <c r="A13" s="36" t="s">
        <v>60</v>
      </c>
    </row>
    <row r="14" ht="14.25">
      <c r="A14" s="36" t="s">
        <v>61</v>
      </c>
    </row>
    <row r="15" ht="14.25">
      <c r="A15" s="36" t="s">
        <v>62</v>
      </c>
    </row>
    <row r="16" ht="14.25">
      <c r="A16" s="36" t="s">
        <v>63</v>
      </c>
    </row>
    <row r="17" ht="14.25">
      <c r="A17" s="36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3.625" style="0" customWidth="1"/>
    <col min="3" max="3" width="40.375" style="0" customWidth="1"/>
    <col min="4" max="4" width="19.375" style="0" customWidth="1"/>
    <col min="5" max="5" width="24.375" style="0" customWidth="1"/>
    <col min="6" max="6" width="22.625" style="0" customWidth="1"/>
    <col min="7" max="7" width="13.50390625" style="0" customWidth="1"/>
    <col min="8" max="8" width="20.50390625" style="0" hidden="1" customWidth="1"/>
  </cols>
  <sheetData>
    <row r="1" spans="1:8" ht="30.75" customHeight="1">
      <c r="A1" s="104" t="s">
        <v>65</v>
      </c>
      <c r="B1" s="104"/>
      <c r="C1" s="104"/>
      <c r="D1" s="104"/>
      <c r="E1" s="104"/>
      <c r="F1" s="104"/>
      <c r="G1" s="104"/>
      <c r="H1" s="41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2"/>
      <c r="B3" s="43"/>
      <c r="C3" s="44"/>
      <c r="D3" s="43"/>
      <c r="E3" s="45"/>
      <c r="F3" s="106" t="s">
        <v>66</v>
      </c>
      <c r="G3" s="107"/>
      <c r="H3" s="43"/>
    </row>
    <row r="4" spans="1:8" ht="12.75">
      <c r="A4" s="46" t="s">
        <v>67</v>
      </c>
      <c r="B4" s="47" t="s">
        <v>68</v>
      </c>
      <c r="C4" s="48" t="s">
        <v>69</v>
      </c>
      <c r="D4" s="47" t="s">
        <v>70</v>
      </c>
      <c r="E4" s="49" t="s">
        <v>71</v>
      </c>
      <c r="F4" s="50"/>
      <c r="G4" s="50"/>
      <c r="H4" s="50" t="s">
        <v>72</v>
      </c>
    </row>
    <row r="5" spans="1:8" ht="12.75">
      <c r="A5" s="46" t="s">
        <v>73</v>
      </c>
      <c r="B5" s="47"/>
      <c r="C5" s="48"/>
      <c r="D5" s="47" t="s">
        <v>74</v>
      </c>
      <c r="E5" s="51" t="s">
        <v>75</v>
      </c>
      <c r="F5" s="47" t="s">
        <v>76</v>
      </c>
      <c r="G5" s="47" t="s">
        <v>77</v>
      </c>
      <c r="H5" s="47"/>
    </row>
    <row r="6" spans="1:8" ht="12.75">
      <c r="A6" s="46"/>
      <c r="B6" s="47"/>
      <c r="C6" s="48"/>
      <c r="D6" s="47" t="s">
        <v>78</v>
      </c>
      <c r="E6" s="52"/>
      <c r="F6" s="47" t="s">
        <v>79</v>
      </c>
      <c r="G6" s="47" t="s">
        <v>80</v>
      </c>
      <c r="H6" s="53"/>
    </row>
    <row r="7" spans="1:8" ht="12.75">
      <c r="A7" s="54"/>
      <c r="B7" s="53"/>
      <c r="C7" s="55"/>
      <c r="D7" s="53"/>
      <c r="E7" s="52"/>
      <c r="F7" s="53"/>
      <c r="G7" s="47" t="s">
        <v>81</v>
      </c>
      <c r="H7" s="53"/>
    </row>
    <row r="8" spans="1:8" ht="13.5" thickBot="1">
      <c r="A8" s="56"/>
      <c r="B8" s="57"/>
      <c r="C8" s="58"/>
      <c r="D8" s="57"/>
      <c r="E8" s="59"/>
      <c r="F8" s="57"/>
      <c r="G8" s="57"/>
      <c r="H8" s="57"/>
    </row>
    <row r="9" spans="1:8" ht="8.25" customHeight="1">
      <c r="A9" s="43"/>
      <c r="B9" s="45"/>
      <c r="C9" s="42"/>
      <c r="D9" s="43"/>
      <c r="E9" s="45"/>
      <c r="F9" s="45"/>
      <c r="G9" s="45"/>
      <c r="H9" s="45"/>
    </row>
    <row r="10" spans="1:8" ht="12.75" customHeight="1">
      <c r="A10" s="47">
        <v>1</v>
      </c>
      <c r="B10" s="52" t="s">
        <v>82</v>
      </c>
      <c r="C10" s="46" t="s">
        <v>83</v>
      </c>
      <c r="D10" s="47"/>
      <c r="E10" s="60">
        <v>35</v>
      </c>
      <c r="F10" s="61">
        <v>35</v>
      </c>
      <c r="G10" s="61">
        <f>+E10-F10</f>
        <v>0</v>
      </c>
      <c r="H10" s="51"/>
    </row>
    <row r="11" spans="1:8" ht="12.75" customHeight="1">
      <c r="A11" s="47"/>
      <c r="B11" s="52"/>
      <c r="C11" s="48" t="s">
        <v>84</v>
      </c>
      <c r="D11" s="47" t="s">
        <v>85</v>
      </c>
      <c r="E11" s="60">
        <v>1297.8</v>
      </c>
      <c r="F11" s="61">
        <v>161</v>
      </c>
      <c r="G11" s="61">
        <f>+E11-F11</f>
        <v>1136.8</v>
      </c>
      <c r="H11" s="51"/>
    </row>
    <row r="12" spans="1:8" ht="12.75">
      <c r="A12" s="47"/>
      <c r="B12" s="52"/>
      <c r="C12" s="48" t="s">
        <v>86</v>
      </c>
      <c r="D12" s="47" t="s">
        <v>87</v>
      </c>
      <c r="E12" s="60">
        <v>1264.7</v>
      </c>
      <c r="F12" s="61">
        <v>157</v>
      </c>
      <c r="G12" s="61">
        <f>+E12-F12</f>
        <v>1107.7</v>
      </c>
      <c r="H12" s="51"/>
    </row>
    <row r="13" spans="1:8" ht="12.75">
      <c r="A13" s="47"/>
      <c r="B13" s="52"/>
      <c r="C13" s="46"/>
      <c r="D13" s="47"/>
      <c r="E13" s="62"/>
      <c r="F13" s="63"/>
      <c r="G13" s="61"/>
      <c r="H13" s="64"/>
    </row>
    <row r="14" spans="1:8" ht="12.75">
      <c r="A14" s="47"/>
      <c r="B14" s="52"/>
      <c r="C14" s="65" t="s">
        <v>88</v>
      </c>
      <c r="D14" s="66"/>
      <c r="E14" s="67">
        <f>SUM(E10:E13)</f>
        <v>2597.5</v>
      </c>
      <c r="F14" s="67">
        <f>SUM(F10:F13)</f>
        <v>353</v>
      </c>
      <c r="G14" s="67">
        <f>SUM(G10:G13)</f>
        <v>2244.5</v>
      </c>
      <c r="H14" s="51"/>
    </row>
    <row r="15" spans="1:8" ht="13.5" thickBot="1">
      <c r="A15" s="68"/>
      <c r="B15" s="69"/>
      <c r="C15" s="70"/>
      <c r="D15" s="71"/>
      <c r="E15" s="62"/>
      <c r="F15" s="62"/>
      <c r="G15" s="62"/>
      <c r="H15" s="64"/>
    </row>
    <row r="16" spans="1:8" ht="8.25" customHeight="1">
      <c r="A16" s="43"/>
      <c r="B16" s="45"/>
      <c r="C16" s="72"/>
      <c r="D16" s="72"/>
      <c r="E16" s="73"/>
      <c r="F16" s="73"/>
      <c r="G16" s="73"/>
      <c r="H16" s="72"/>
    </row>
    <row r="17" spans="1:8" ht="12.75">
      <c r="A17" s="53"/>
      <c r="B17" s="74" t="s">
        <v>18</v>
      </c>
      <c r="C17" s="75"/>
      <c r="D17" s="75"/>
      <c r="E17" s="76">
        <f>E14</f>
        <v>2597.5</v>
      </c>
      <c r="F17" s="76">
        <f>F14</f>
        <v>353</v>
      </c>
      <c r="G17" s="76">
        <f>G14</f>
        <v>2244.5</v>
      </c>
      <c r="H17" s="76">
        <f>H14</f>
        <v>0</v>
      </c>
    </row>
    <row r="18" spans="1:8" ht="6" customHeight="1" thickBot="1">
      <c r="A18" s="57"/>
      <c r="B18" s="59"/>
      <c r="C18" s="77"/>
      <c r="D18" s="77"/>
      <c r="E18" s="78"/>
      <c r="F18" s="78"/>
      <c r="G18" s="78"/>
      <c r="H18" s="78"/>
    </row>
    <row r="19" spans="1:8" ht="12.75">
      <c r="A19" s="55"/>
      <c r="B19" s="55"/>
      <c r="C19" s="79"/>
      <c r="D19" s="79"/>
      <c r="E19" s="48"/>
      <c r="F19" s="48"/>
      <c r="G19" s="48"/>
      <c r="H19" s="48"/>
    </row>
    <row r="20" spans="1:7" ht="48" customHeight="1">
      <c r="A20" s="80" t="s">
        <v>89</v>
      </c>
      <c r="B20" s="80" t="s">
        <v>90</v>
      </c>
      <c r="C20" s="80" t="s">
        <v>91</v>
      </c>
      <c r="D20" s="80" t="s">
        <v>92</v>
      </c>
      <c r="E20" s="81" t="s">
        <v>93</v>
      </c>
      <c r="F20" s="80" t="s">
        <v>94</v>
      </c>
      <c r="G20" s="82"/>
    </row>
    <row r="21" spans="1:8" ht="15">
      <c r="A21" s="83">
        <v>1</v>
      </c>
      <c r="B21" s="84">
        <v>47571.09999999998</v>
      </c>
      <c r="C21" s="84">
        <v>624485.31</v>
      </c>
      <c r="D21" s="84">
        <v>614551.63</v>
      </c>
      <c r="E21" s="84">
        <v>85004.76</v>
      </c>
      <c r="F21" s="84">
        <f>+B21+C21-D21</f>
        <v>57504.78000000003</v>
      </c>
      <c r="G21" s="85"/>
      <c r="H21" s="48"/>
    </row>
    <row r="23" spans="1:5" ht="51.75" customHeight="1">
      <c r="A23" s="80" t="s">
        <v>89</v>
      </c>
      <c r="B23" s="80" t="s">
        <v>95</v>
      </c>
      <c r="C23" s="80" t="s">
        <v>96</v>
      </c>
      <c r="D23" s="80" t="s">
        <v>97</v>
      </c>
      <c r="E23" s="80" t="s">
        <v>98</v>
      </c>
    </row>
    <row r="24" spans="1:5" ht="15">
      <c r="A24" s="86">
        <v>1</v>
      </c>
      <c r="B24" s="87">
        <v>-365532.8199999999</v>
      </c>
      <c r="C24" s="87">
        <f>+D21+E21</f>
        <v>699556.39</v>
      </c>
      <c r="D24" s="87">
        <v>353000</v>
      </c>
      <c r="E24" s="87">
        <f>+B24+C24-D24</f>
        <v>-18976.429999999877</v>
      </c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2014-06-26T11:16:45Z</dcterms:created>
  <dcterms:modified xsi:type="dcterms:W3CDTF">2014-07-04T08:04:31Z</dcterms:modified>
  <cp:category/>
  <cp:version/>
  <cp:contentType/>
  <cp:contentStatus/>
</cp:coreProperties>
</file>