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2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<sst xmlns="http://schemas.openxmlformats.org/spreadsheetml/2006/main" count="102" uniqueCount="93">
  <si>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</si>
  <si>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</si>
  <si>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</si>
  <si>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15/1 по ул. Молодцова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</si>
  <si>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</si>
  <si>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</si>
  <si>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</si>
  <si>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</si>
  <si>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</si>
  <si>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</si>
  <si>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</si>
  <si>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</si>
  <si>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</si>
  <si>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</si>
  <si>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</si>
  <si>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</si>
  <si>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</si>
  <si>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</si>
  <si>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</si>
  <si>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</si>
  <si>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</si>
  <si>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</si>
  <si>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</si>
  <si>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</si>
  <si>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</si>
  <si>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</si>
  <si>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</si>
  <si>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</si>
  <si>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</si>
  <si>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</si>
  <si>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</si>
  <si>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</si>
  <si>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</si>
  <si>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</si>
  <si>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</si>
  <si>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</si>
  <si>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</si>
  <si>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</si>
  <si>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</si>
  <si>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</si>
  <si>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</si>
  <si>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</si>
  <si>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15/1 по ул. Молодцова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</si>
  <si>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</si>
  <si>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</si>
  <si>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</si>
  <si>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</si>
  <si>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</si>
  <si>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</si>
  <si>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</si>
  <si>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</si>
  <si>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</si>
  <si>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</si>
  <si>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284,89 </t>
    </r>
    <r>
      <rPr>
        <sz val="10"/>
        <rFont val="Arial Cyr"/>
        <family val="0"/>
      </rPr>
      <t>тыс.рублей, в том числе:</t>
    </r>
  </si>
  <si>
    <t>ремонт покрытия подъездных и балконных козырьков, кровли - 21,27 т.р.</t>
  </si>
  <si>
    <t>замена лифтового оборудования - 225,14 т.р.</t>
  </si>
  <si>
    <t>аварийное обслуживание - 6,93 т.р.</t>
  </si>
  <si>
    <t>окраска дверей подъездов и мус.камер - 1,63 т.р.</t>
  </si>
  <si>
    <t>очистка кровли и козырьков от снега - 26,98 т.р.</t>
  </si>
  <si>
    <t>проверка вентканалов - 0,98 т.р.</t>
  </si>
  <si>
    <t>ремонт ЦО, ГВС, ХВС, канализации - 1,17 т.р.</t>
  </si>
  <si>
    <t>смена ламп, плафона - 0,41 т.р.</t>
  </si>
  <si>
    <t>смена навесного замка, петель - 0,38 т.р.</t>
  </si>
  <si>
    <t>Отчет о реализации программы капитального ремонта жилого фонда ООО "УЮТ-СЕРВИС" вза период с 01 января 2013г. по 31 декабря 2013г.  по адресу г.Сертолово, ул. Молодцова, д. 15/1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</si>
  <si>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</si>
  <si>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</si>
  <si>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</si>
  <si>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</si>
  <si>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</si>
  <si>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</si>
  <si>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</si>
  <si>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</si>
  <si>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</si>
  <si>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</si>
  <si>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</si>
  <si>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</si>
  <si>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</si>
  <si>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</si>
  <si>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</si>
  <si>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д.15/1</t>
  </si>
  <si>
    <t>ремонт лифтового оборудования</t>
  </si>
  <si>
    <t>подъезд №2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</si>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</sst>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6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zoomScalePageLayoutView="0" workbookViewId="0" topLeftCell="C5">
      <selection activeCell="C19" sqref="A5:IV1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1" customWidth="1"/>
    <col min="4" max="4" width="14.50390625" style="31" customWidth="1"/>
    <col min="5" max="5" width="11.875" style="31" customWidth="1"/>
    <col min="6" max="6" width="13.375" style="31" customWidth="1"/>
    <col min="7" max="7" width="11.875" style="31" customWidth="1"/>
    <col min="8" max="8" width="14.50390625" style="31" customWidth="1"/>
    <col min="9" max="9" width="33.50390625" style="31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3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39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7" t="s">
        <v>11</v>
      </c>
      <c r="D10" s="87"/>
      <c r="E10" s="87"/>
      <c r="F10" s="87"/>
      <c r="G10" s="87"/>
      <c r="H10" s="87"/>
      <c r="I10" s="98"/>
    </row>
    <row r="11" spans="3:9" ht="13.5" customHeight="1" thickBot="1">
      <c r="C11" s="12" t="s">
        <v>12</v>
      </c>
      <c r="D11" s="13">
        <v>159428.8600000001</v>
      </c>
      <c r="E11" s="14">
        <v>1853814.42</v>
      </c>
      <c r="F11" s="14">
        <v>1865117.82</v>
      </c>
      <c r="G11" s="14">
        <v>1454842.6662</v>
      </c>
      <c r="H11" s="14">
        <f>+D11+E11-F11</f>
        <v>148125.45999999996</v>
      </c>
      <c r="I11" s="99" t="s">
        <v>13</v>
      </c>
    </row>
    <row r="12" spans="3:9" ht="13.5" customHeight="1" thickBot="1">
      <c r="C12" s="12" t="s">
        <v>14</v>
      </c>
      <c r="D12" s="13">
        <v>91146.93999999994</v>
      </c>
      <c r="E12" s="15">
        <v>582432.66</v>
      </c>
      <c r="F12" s="15">
        <v>594979.36</v>
      </c>
      <c r="G12" s="14">
        <v>857236.26406</v>
      </c>
      <c r="H12" s="14">
        <f>+D12+E12-F12</f>
        <v>78600.23999999999</v>
      </c>
      <c r="I12" s="100"/>
    </row>
    <row r="13" spans="3:9" ht="13.5" customHeight="1" thickBot="1">
      <c r="C13" s="12" t="s">
        <v>15</v>
      </c>
      <c r="D13" s="13">
        <v>43714.3600000001</v>
      </c>
      <c r="E13" s="15">
        <v>321623.52999999997</v>
      </c>
      <c r="F13" s="15">
        <f>325342.13-4029.82</f>
        <v>321312.31</v>
      </c>
      <c r="G13" s="14">
        <v>403411.92</v>
      </c>
      <c r="H13" s="14">
        <f>+D13+E13-F13</f>
        <v>44025.580000000075</v>
      </c>
      <c r="I13" s="100"/>
    </row>
    <row r="14" spans="3:9" ht="13.5" customHeight="1" thickBot="1">
      <c r="C14" s="12" t="s">
        <v>16</v>
      </c>
      <c r="D14" s="13">
        <v>25026.73999999996</v>
      </c>
      <c r="E14" s="15">
        <v>176447.94</v>
      </c>
      <c r="F14" s="15">
        <v>178383.09</v>
      </c>
      <c r="G14" s="14">
        <f>+E14</f>
        <v>176447.94</v>
      </c>
      <c r="H14" s="14">
        <f>+D14+E14-F14</f>
        <v>23091.589999999967</v>
      </c>
      <c r="I14" s="100"/>
    </row>
    <row r="15" spans="3:9" ht="13.5" customHeight="1" thickBot="1">
      <c r="C15" s="12" t="s">
        <v>17</v>
      </c>
      <c r="D15" s="13">
        <v>0</v>
      </c>
      <c r="E15" s="15">
        <v>80518.35</v>
      </c>
      <c r="F15" s="15">
        <v>86246.45999999999</v>
      </c>
      <c r="G15" s="14">
        <f>+F15+1698.86</f>
        <v>87945.31999999999</v>
      </c>
      <c r="H15" s="14">
        <f>+D15+E15-F15</f>
        <v>-5728.109999999986</v>
      </c>
      <c r="I15" s="101"/>
    </row>
    <row r="16" spans="3:9" ht="13.5" customHeight="1" thickBot="1">
      <c r="C16" s="12" t="s">
        <v>18</v>
      </c>
      <c r="D16" s="16">
        <f>SUM(D11:D15)</f>
        <v>319316.90000000014</v>
      </c>
      <c r="E16" s="16">
        <f>SUM(E11:E15)</f>
        <v>3014836.9</v>
      </c>
      <c r="F16" s="16">
        <f>SUM(F11:F15)</f>
        <v>3046039.04</v>
      </c>
      <c r="G16" s="16">
        <f>SUM(G11:G15)</f>
        <v>2979884.1102599995</v>
      </c>
      <c r="H16" s="16">
        <f>SUM(H11:H15)</f>
        <v>288114.76</v>
      </c>
      <c r="I16" s="12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102084.2200000002</v>
      </c>
      <c r="E19" s="20">
        <v>1083149.64</v>
      </c>
      <c r="F19" s="20">
        <v>1095777.94</v>
      </c>
      <c r="G19" s="20">
        <f>+E19</f>
        <v>1083149.64</v>
      </c>
      <c r="H19" s="20">
        <f>+D19+E19-F19</f>
        <v>89455.92000000016</v>
      </c>
      <c r="I19" s="88" t="s">
        <v>22</v>
      </c>
    </row>
    <row r="20" spans="3:10" ht="14.25" customHeight="1" thickBot="1">
      <c r="C20" s="12" t="s">
        <v>23</v>
      </c>
      <c r="D20" s="13">
        <v>22881.889999999956</v>
      </c>
      <c r="E20" s="14">
        <v>212256</v>
      </c>
      <c r="F20" s="14">
        <v>216078.11</v>
      </c>
      <c r="G20" s="20">
        <v>284888.95151115966</v>
      </c>
      <c r="H20" s="20">
        <f aca="true" t="shared" si="0" ref="H20:H26">+D20+E20-F20</f>
        <v>19059.77999999997</v>
      </c>
      <c r="I20" s="89"/>
      <c r="J20" s="21"/>
    </row>
    <row r="21" spans="3:9" ht="13.5" customHeight="1" thickBot="1">
      <c r="C21" s="17" t="s">
        <v>24</v>
      </c>
      <c r="D21" s="22">
        <v>24828.24000000005</v>
      </c>
      <c r="E21" s="14">
        <v>283260.12</v>
      </c>
      <c r="F21" s="14">
        <v>287790.49</v>
      </c>
      <c r="G21" s="20">
        <v>64062</v>
      </c>
      <c r="H21" s="20">
        <f t="shared" si="0"/>
        <v>20297.870000000054</v>
      </c>
      <c r="I21" s="23"/>
    </row>
    <row r="22" spans="3:9" ht="12.75" customHeight="1" thickBot="1">
      <c r="C22" s="12" t="s">
        <v>25</v>
      </c>
      <c r="D22" s="13">
        <v>14053.140000000014</v>
      </c>
      <c r="E22" s="14">
        <v>153458.4</v>
      </c>
      <c r="F22" s="14">
        <v>155838.71</v>
      </c>
      <c r="G22" s="20">
        <f>+E22</f>
        <v>153458.4</v>
      </c>
      <c r="H22" s="20">
        <f t="shared" si="0"/>
        <v>11672.830000000016</v>
      </c>
      <c r="I22" s="24" t="s">
        <v>26</v>
      </c>
    </row>
    <row r="23" spans="3:9" ht="13.5" customHeight="1" thickBot="1">
      <c r="C23" s="12" t="s">
        <v>27</v>
      </c>
      <c r="D23" s="13">
        <v>21320.479999999952</v>
      </c>
      <c r="E23" s="14">
        <v>230910.48</v>
      </c>
      <c r="F23" s="14">
        <v>233365.91</v>
      </c>
      <c r="G23" s="20">
        <v>259549.55325235822</v>
      </c>
      <c r="H23" s="20">
        <f t="shared" si="0"/>
        <v>18865.04999999996</v>
      </c>
      <c r="I23" s="25" t="s">
        <v>28</v>
      </c>
    </row>
    <row r="24" spans="3:9" ht="13.5" customHeight="1" thickBot="1">
      <c r="C24" s="12" t="s">
        <v>29</v>
      </c>
      <c r="D24" s="13">
        <v>1191.7700000000004</v>
      </c>
      <c r="E24" s="15">
        <v>12222.48</v>
      </c>
      <c r="F24" s="15">
        <v>12385.19</v>
      </c>
      <c r="G24" s="20">
        <f>+E24</f>
        <v>12222.48</v>
      </c>
      <c r="H24" s="20">
        <f t="shared" si="0"/>
        <v>1029.0599999999995</v>
      </c>
      <c r="I24" s="25" t="s">
        <v>30</v>
      </c>
    </row>
    <row r="25" spans="3:9" ht="13.5" customHeight="1" thickBot="1">
      <c r="C25" s="17" t="s">
        <v>31</v>
      </c>
      <c r="D25" s="13">
        <v>13734.959999999963</v>
      </c>
      <c r="E25" s="15">
        <v>150104.85</v>
      </c>
      <c r="F25" s="15">
        <v>150619.26</v>
      </c>
      <c r="G25" s="20">
        <f>+E25</f>
        <v>150104.85</v>
      </c>
      <c r="H25" s="20">
        <f t="shared" si="0"/>
        <v>13220.54999999996</v>
      </c>
      <c r="I25" s="24"/>
    </row>
    <row r="26" spans="3:9" ht="13.5" customHeight="1" thickBot="1">
      <c r="C26" s="12" t="s">
        <v>32</v>
      </c>
      <c r="D26" s="13">
        <v>3460.1199999999953</v>
      </c>
      <c r="E26" s="15">
        <v>34733.64</v>
      </c>
      <c r="F26" s="15">
        <v>35228.59</v>
      </c>
      <c r="G26" s="20">
        <f>+E26</f>
        <v>34733.64</v>
      </c>
      <c r="H26" s="20">
        <f t="shared" si="0"/>
        <v>2965.1699999999983</v>
      </c>
      <c r="I26" s="25" t="s">
        <v>33</v>
      </c>
    </row>
    <row r="27" spans="3:9" s="26" customFormat="1" ht="13.5" customHeight="1" thickBot="1">
      <c r="C27" s="12" t="s">
        <v>18</v>
      </c>
      <c r="D27" s="16">
        <f>SUM(D19:D26)</f>
        <v>203554.82000000012</v>
      </c>
      <c r="E27" s="16">
        <f>SUM(E19:E26)</f>
        <v>2160095.61</v>
      </c>
      <c r="F27" s="16">
        <f>SUM(F19:F26)</f>
        <v>2187084.1999999993</v>
      </c>
      <c r="G27" s="16">
        <f>SUM(G19:G26)</f>
        <v>2042169.5147635178</v>
      </c>
      <c r="H27" s="16">
        <f>SUM(H19:H26)</f>
        <v>176566.2300000001</v>
      </c>
      <c r="I27" s="23"/>
    </row>
    <row r="28" spans="3:9" ht="13.5" customHeight="1" thickBot="1">
      <c r="C28" s="90" t="s">
        <v>34</v>
      </c>
      <c r="D28" s="90"/>
      <c r="E28" s="90"/>
      <c r="F28" s="90"/>
      <c r="G28" s="90"/>
      <c r="H28" s="90"/>
      <c r="I28" s="90"/>
    </row>
    <row r="29" spans="3:9" ht="28.5" customHeight="1" thickBot="1">
      <c r="C29" s="27" t="s">
        <v>35</v>
      </c>
      <c r="D29" s="91" t="s">
        <v>36</v>
      </c>
      <c r="E29" s="92"/>
      <c r="F29" s="92"/>
      <c r="G29" s="92"/>
      <c r="H29" s="93"/>
      <c r="I29" s="28" t="s">
        <v>37</v>
      </c>
    </row>
    <row r="30" spans="3:8" ht="20.25" customHeight="1">
      <c r="C30" s="29" t="s">
        <v>38</v>
      </c>
      <c r="D30" s="29"/>
      <c r="E30" s="29"/>
      <c r="F30" s="29"/>
      <c r="G30" s="29"/>
      <c r="H30" s="30">
        <f>+H16+H27</f>
        <v>464680.9900000001</v>
      </c>
    </row>
    <row r="31" spans="3:4" ht="13.5" hidden="1">
      <c r="C31" s="32" t="s">
        <v>39</v>
      </c>
      <c r="D31" s="32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2"/>
      <c r="D33" s="33"/>
      <c r="E33" s="33"/>
      <c r="F33" s="33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20" zoomScalePageLayoutView="0" workbookViewId="0" topLeftCell="A1">
      <selection activeCell="F19" sqref="F19"/>
    </sheetView>
  </sheetViews>
  <sheetFormatPr defaultColWidth="9.00390625" defaultRowHeight="12.75"/>
  <cols>
    <col min="1" max="1" width="4.50390625" style="34" customWidth="1"/>
    <col min="2" max="2" width="12.50390625" style="34" customWidth="1"/>
    <col min="3" max="3" width="13.375" style="34" hidden="1" customWidth="1"/>
    <col min="4" max="4" width="12.125" style="34" customWidth="1"/>
    <col min="5" max="5" width="13.50390625" style="34" customWidth="1"/>
    <col min="6" max="6" width="13.375" style="34" customWidth="1"/>
    <col min="7" max="7" width="14.375" style="34" customWidth="1"/>
    <col min="8" max="8" width="15.125" style="34" customWidth="1"/>
    <col min="9" max="9" width="13.875" style="34" customWidth="1"/>
    <col min="10" max="16384" width="8.875" style="34" customWidth="1"/>
  </cols>
  <sheetData>
    <row r="1" spans="1:9" ht="14.25">
      <c r="A1" s="102" t="s">
        <v>40</v>
      </c>
      <c r="B1" s="102"/>
      <c r="C1" s="102"/>
      <c r="D1" s="102"/>
      <c r="E1" s="102"/>
      <c r="F1" s="102"/>
      <c r="G1" s="102"/>
      <c r="H1" s="102"/>
      <c r="I1" s="102"/>
    </row>
    <row r="2" spans="1:9" ht="14.25">
      <c r="A2" s="102" t="s">
        <v>41</v>
      </c>
      <c r="B2" s="102"/>
      <c r="C2" s="102"/>
      <c r="D2" s="102"/>
      <c r="E2" s="102"/>
      <c r="F2" s="102"/>
      <c r="G2" s="102"/>
      <c r="H2" s="102"/>
      <c r="I2" s="102"/>
    </row>
    <row r="3" spans="1:9" ht="14.25">
      <c r="A3" s="102" t="s">
        <v>42</v>
      </c>
      <c r="B3" s="102"/>
      <c r="C3" s="102"/>
      <c r="D3" s="102"/>
      <c r="E3" s="102"/>
      <c r="F3" s="102"/>
      <c r="G3" s="102"/>
      <c r="H3" s="102"/>
      <c r="I3" s="102"/>
    </row>
    <row r="4" spans="1:9" ht="57">
      <c r="A4" s="35" t="s">
        <v>43</v>
      </c>
      <c r="B4" s="35" t="s">
        <v>44</v>
      </c>
      <c r="C4" s="35" t="s">
        <v>45</v>
      </c>
      <c r="D4" s="35" t="s">
        <v>46</v>
      </c>
      <c r="E4" s="35" t="s">
        <v>47</v>
      </c>
      <c r="F4" s="36" t="s">
        <v>48</v>
      </c>
      <c r="G4" s="36" t="s">
        <v>49</v>
      </c>
      <c r="H4" s="35" t="s">
        <v>50</v>
      </c>
      <c r="I4" s="35" t="s">
        <v>51</v>
      </c>
    </row>
    <row r="5" spans="1:9" ht="14.25">
      <c r="A5" s="37" t="s">
        <v>52</v>
      </c>
      <c r="B5" s="38">
        <v>109.71040000000002</v>
      </c>
      <c r="C5" s="38"/>
      <c r="D5" s="38">
        <v>212.256</v>
      </c>
      <c r="E5" s="38">
        <v>216.07811</v>
      </c>
      <c r="F5" s="38">
        <v>4.32</v>
      </c>
      <c r="G5" s="38">
        <v>284.88895</v>
      </c>
      <c r="H5" s="38">
        <v>19.05978</v>
      </c>
      <c r="I5" s="38">
        <f>B5+D5+F5-G5</f>
        <v>41.39744999999999</v>
      </c>
    </row>
    <row r="7" ht="14.25">
      <c r="A7" s="34" t="s">
        <v>53</v>
      </c>
    </row>
    <row r="8" ht="14.25">
      <c r="A8" s="34" t="s">
        <v>54</v>
      </c>
    </row>
    <row r="9" ht="14.25">
      <c r="A9" s="34" t="s">
        <v>55</v>
      </c>
    </row>
    <row r="10" ht="14.25">
      <c r="A10" s="34" t="s">
        <v>56</v>
      </c>
    </row>
    <row r="11" ht="14.25">
      <c r="A11" s="34" t="s">
        <v>57</v>
      </c>
    </row>
    <row r="12" ht="14.25">
      <c r="A12" s="34" t="s">
        <v>58</v>
      </c>
    </row>
    <row r="13" ht="14.25">
      <c r="A13" s="34" t="s">
        <v>59</v>
      </c>
    </row>
    <row r="14" ht="14.25">
      <c r="A14" s="34" t="s">
        <v>60</v>
      </c>
    </row>
    <row r="15" ht="14.25">
      <c r="A15" s="34" t="s">
        <v>61</v>
      </c>
    </row>
    <row r="16" ht="14.25">
      <c r="A16" s="34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4" sqref="A24:IV27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4.375" style="0" customWidth="1"/>
    <col min="4" max="4" width="19.375" style="0" customWidth="1"/>
    <col min="5" max="5" width="22.125" style="0" customWidth="1"/>
    <col min="6" max="6" width="22.875" style="0" customWidth="1"/>
    <col min="7" max="7" width="14.875" style="0" customWidth="1"/>
  </cols>
  <sheetData>
    <row r="1" spans="1:7" ht="30.75" customHeight="1">
      <c r="A1" s="103" t="s">
        <v>63</v>
      </c>
      <c r="B1" s="103"/>
      <c r="C1" s="103"/>
      <c r="D1" s="103"/>
      <c r="E1" s="103"/>
      <c r="F1" s="103"/>
      <c r="G1" s="103"/>
    </row>
    <row r="2" spans="1:7" ht="29.25" customHeight="1" thickBot="1">
      <c r="A2" s="103"/>
      <c r="B2" s="103"/>
      <c r="C2" s="103"/>
      <c r="D2" s="103"/>
      <c r="E2" s="103"/>
      <c r="F2" s="103"/>
      <c r="G2" s="103"/>
    </row>
    <row r="3" spans="1:7" ht="13.5" thickBot="1">
      <c r="A3" s="39"/>
      <c r="B3" s="40"/>
      <c r="C3" s="41"/>
      <c r="D3" s="40"/>
      <c r="E3" s="40"/>
      <c r="F3" s="104" t="s">
        <v>64</v>
      </c>
      <c r="G3" s="105"/>
    </row>
    <row r="4" spans="1:7" ht="12.75">
      <c r="A4" s="42" t="s">
        <v>65</v>
      </c>
      <c r="B4" s="43" t="s">
        <v>66</v>
      </c>
      <c r="C4" s="42" t="s">
        <v>67</v>
      </c>
      <c r="D4" s="43" t="s">
        <v>68</v>
      </c>
      <c r="E4" s="44" t="s">
        <v>69</v>
      </c>
      <c r="F4" s="44"/>
      <c r="G4" s="44"/>
    </row>
    <row r="5" spans="1:7" ht="12.75">
      <c r="A5" s="42" t="s">
        <v>70</v>
      </c>
      <c r="B5" s="43"/>
      <c r="C5" s="45"/>
      <c r="D5" s="43" t="s">
        <v>71</v>
      </c>
      <c r="E5" s="43" t="s">
        <v>72</v>
      </c>
      <c r="F5" s="43" t="s">
        <v>73</v>
      </c>
      <c r="G5" s="43" t="s">
        <v>74</v>
      </c>
    </row>
    <row r="6" spans="1:7" ht="12.75">
      <c r="A6" s="42"/>
      <c r="B6" s="43"/>
      <c r="C6" s="45"/>
      <c r="D6" s="43" t="s">
        <v>75</v>
      </c>
      <c r="E6" s="43"/>
      <c r="F6" s="43" t="s">
        <v>76</v>
      </c>
      <c r="G6" s="43" t="s">
        <v>77</v>
      </c>
    </row>
    <row r="7" spans="1:7" ht="12.75">
      <c r="A7" s="46"/>
      <c r="B7" s="47"/>
      <c r="C7" s="48"/>
      <c r="D7" s="47"/>
      <c r="E7" s="47"/>
      <c r="F7" s="47"/>
      <c r="G7" s="43" t="s">
        <v>78</v>
      </c>
    </row>
    <row r="8" spans="1:7" ht="13.5" thickBot="1">
      <c r="A8" s="49"/>
      <c r="B8" s="50"/>
      <c r="C8" s="51"/>
      <c r="D8" s="50"/>
      <c r="E8" s="50"/>
      <c r="F8" s="50"/>
      <c r="G8" s="50"/>
    </row>
    <row r="9" spans="1:7" ht="12.75">
      <c r="A9" s="40"/>
      <c r="B9" s="52"/>
      <c r="C9" s="41"/>
      <c r="D9" s="40"/>
      <c r="E9" s="40"/>
      <c r="F9" s="40"/>
      <c r="G9" s="52"/>
    </row>
    <row r="10" spans="1:7" ht="12.75">
      <c r="A10" s="43">
        <v>1</v>
      </c>
      <c r="B10" s="53" t="s">
        <v>79</v>
      </c>
      <c r="C10" s="42" t="s">
        <v>80</v>
      </c>
      <c r="D10" s="43" t="s">
        <v>81</v>
      </c>
      <c r="E10" s="54">
        <v>64.062</v>
      </c>
      <c r="F10" s="55">
        <v>64.062</v>
      </c>
      <c r="G10" s="55">
        <f>+E10-F10</f>
        <v>0</v>
      </c>
    </row>
    <row r="11" spans="1:7" ht="12.75">
      <c r="A11" s="43"/>
      <c r="B11" s="53"/>
      <c r="C11" s="42"/>
      <c r="D11" s="43"/>
      <c r="E11" s="54"/>
      <c r="F11" s="54"/>
      <c r="G11" s="55"/>
    </row>
    <row r="12" spans="1:7" ht="12.75">
      <c r="A12" s="43"/>
      <c r="B12" s="53"/>
      <c r="C12" s="56" t="s">
        <v>82</v>
      </c>
      <c r="D12" s="57"/>
      <c r="E12" s="58">
        <f>SUM(E10:E11)</f>
        <v>64.062</v>
      </c>
      <c r="F12" s="58">
        <f>SUM(F10:F11)</f>
        <v>64.062</v>
      </c>
      <c r="G12" s="58">
        <f>SUM(G10:G11)</f>
        <v>0</v>
      </c>
    </row>
    <row r="13" spans="1:7" ht="13.5" thickBot="1">
      <c r="A13" s="59"/>
      <c r="B13" s="60"/>
      <c r="C13" s="61"/>
      <c r="D13" s="62"/>
      <c r="E13" s="63"/>
      <c r="F13" s="63"/>
      <c r="G13" s="64"/>
    </row>
    <row r="14" spans="1:7" ht="12.75">
      <c r="A14" s="40"/>
      <c r="B14" s="52"/>
      <c r="C14" s="65"/>
      <c r="D14" s="66"/>
      <c r="E14" s="67"/>
      <c r="F14" s="68"/>
      <c r="G14" s="68"/>
    </row>
    <row r="15" spans="1:7" ht="12.75">
      <c r="A15" s="47"/>
      <c r="B15" s="69" t="s">
        <v>18</v>
      </c>
      <c r="C15" s="70"/>
      <c r="D15" s="45"/>
      <c r="E15" s="71">
        <f>E12</f>
        <v>64.062</v>
      </c>
      <c r="F15" s="72">
        <f>+F12</f>
        <v>64.062</v>
      </c>
      <c r="G15" s="73">
        <f>+E15-F15</f>
        <v>0</v>
      </c>
    </row>
    <row r="16" spans="1:7" ht="13.5" thickBot="1">
      <c r="A16" s="50"/>
      <c r="B16" s="74"/>
      <c r="C16" s="75"/>
      <c r="D16" s="76"/>
      <c r="E16" s="62"/>
      <c r="F16" s="77"/>
      <c r="G16" s="77"/>
    </row>
    <row r="18" spans="1:7" ht="46.5" customHeight="1">
      <c r="A18" s="78" t="s">
        <v>83</v>
      </c>
      <c r="B18" s="78" t="s">
        <v>84</v>
      </c>
      <c r="C18" s="78" t="s">
        <v>85</v>
      </c>
      <c r="D18" s="78" t="s">
        <v>86</v>
      </c>
      <c r="E18" s="79" t="s">
        <v>87</v>
      </c>
      <c r="F18" s="78" t="s">
        <v>88</v>
      </c>
      <c r="G18" s="80"/>
    </row>
    <row r="19" spans="1:7" ht="15">
      <c r="A19" s="81">
        <v>1</v>
      </c>
      <c r="B19" s="82">
        <v>24828.24000000005</v>
      </c>
      <c r="C19" s="82">
        <v>283260.12</v>
      </c>
      <c r="D19" s="82">
        <v>287790.49</v>
      </c>
      <c r="E19" s="82">
        <v>44771.880000000005</v>
      </c>
      <c r="F19" s="82">
        <f>+B19+C19-D19</f>
        <v>20297.870000000054</v>
      </c>
      <c r="G19" s="83"/>
    </row>
    <row r="21" spans="1:5" ht="54.75" customHeight="1">
      <c r="A21" s="78" t="s">
        <v>83</v>
      </c>
      <c r="B21" s="78" t="s">
        <v>89</v>
      </c>
      <c r="C21" s="78" t="s">
        <v>90</v>
      </c>
      <c r="D21" s="78" t="s">
        <v>91</v>
      </c>
      <c r="E21" s="78" t="s">
        <v>92</v>
      </c>
    </row>
    <row r="22" spans="1:5" ht="15">
      <c r="A22" s="84">
        <v>1</v>
      </c>
      <c r="B22" s="85">
        <v>-630055.7899999999</v>
      </c>
      <c r="C22" s="85">
        <f>+D19+E19</f>
        <v>332562.37</v>
      </c>
      <c r="D22" s="85">
        <v>64062</v>
      </c>
      <c r="E22" s="85">
        <f>+B22+C22-D22</f>
        <v>-361555.4199999999</v>
      </c>
    </row>
    <row r="23" spans="1:5" ht="12.75">
      <c r="A23" s="48"/>
      <c r="B23" s="48"/>
      <c r="C23" s="86"/>
      <c r="D23" s="86"/>
      <c r="E23" s="45"/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2014-06-26T11:17:57Z</dcterms:created>
  <dcterms:modified xsi:type="dcterms:W3CDTF">2014-07-04T08:05:40Z</dcterms:modified>
  <cp:category/>
  <cp:version/>
  <cp:contentType/>
  <cp:contentStatus/>
</cp:coreProperties>
</file>