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<sst xmlns="http://schemas.openxmlformats.org/spreadsheetml/2006/main" count="110" uniqueCount="101">
  <si>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</si>
  <si>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</si>
  <si>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</si>
  <si>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</si>
  <si>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</si>
  <si>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</si>
  <si>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</si>
  <si>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</si>
  <si>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</si>
  <si>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</si>
  <si>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</si>
  <si>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</si>
  <si>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</si>
  <si>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</si>
  <si>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</si>
  <si>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</si>
  <si>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</si>
  <si>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</si>
  <si>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</si>
  <si>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</si>
  <si>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</si>
  <si>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</si>
  <si>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</si>
  <si>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</si>
  <si>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</si>
  <si>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</si>
  <si>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</si>
  <si>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</si>
  <si>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</si>
  <si>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</si>
  <si>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</si>
  <si>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</si>
  <si>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</si>
  <si>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</si>
  <si>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</si>
  <si>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</si>
  <si>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</si>
  <si>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</si>
  <si>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</si>
  <si>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</si>
  <si>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</si>
  <si>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</si>
  <si>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16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</si>
  <si>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</si>
  <si>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</si>
  <si>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</si>
  <si>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</si>
  <si>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</si>
  <si>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</si>
  <si>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</si>
  <si>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</si>
  <si>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</si>
  <si>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</si>
  <si>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445,42 </t>
    </r>
    <r>
      <rPr>
        <sz val="10"/>
        <rFont val="Arial Cyr"/>
        <family val="0"/>
      </rPr>
      <t>тыс.рублей, в том числе:</t>
    </r>
  </si>
  <si>
    <t>ремонт покрытия козырьков балкона, примыканий лифт.шахты - 21,55 т.р.</t>
  </si>
  <si>
    <t>ремонт отмостки - 123,01 т.р.</t>
  </si>
  <si>
    <t>заделка подвальных окон, смена петель, задвижек - 7,60 т.р.</t>
  </si>
  <si>
    <t>ремонт лифтового оборудования - 227,47 т.р.</t>
  </si>
  <si>
    <t>аварийное обслуживание - 11,93 т.р.</t>
  </si>
  <si>
    <t>очистка кровли и козырьков от снега - 28,34 т.р.</t>
  </si>
  <si>
    <t>косметический ремонт подъезда №3 - 13,91 т.р.</t>
  </si>
  <si>
    <t>изготовление и установка мет.двери - 6,26 т.р.</t>
  </si>
  <si>
    <t>установка пандуса - 3,62 т.р.</t>
  </si>
  <si>
    <t>проверка вентканалов - 1,18 т.р.</t>
  </si>
  <si>
    <t>прочие - 0,55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</si>
  <si>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Молодцова, д. 16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</si>
  <si>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</si>
  <si>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</si>
  <si>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</si>
  <si>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</si>
  <si>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</si>
  <si>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</si>
  <si>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</si>
  <si>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</si>
  <si>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</si>
  <si>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</si>
  <si>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</si>
  <si>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</si>
  <si>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</si>
  <si>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</si>
  <si>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</si>
  <si>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д.16</t>
  </si>
  <si>
    <t>ремонт лифтового оборудования</t>
  </si>
  <si>
    <t>подъезд №2</t>
  </si>
  <si>
    <t>замена стояков гвс и хвс</t>
  </si>
  <si>
    <t>18 шт.</t>
  </si>
  <si>
    <t>замена разводящей магистрали хвс</t>
  </si>
  <si>
    <t>85 м.п.</t>
  </si>
  <si>
    <t>замена подающей и обратной магистрали гвс</t>
  </si>
  <si>
    <t>167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</si>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</sst>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34" fillId="0" borderId="0" xfId="52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2" sqref="A32:IV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88"/>
      <c r="E10" s="88"/>
      <c r="F10" s="88"/>
      <c r="G10" s="88"/>
      <c r="H10" s="88"/>
      <c r="I10" s="99"/>
    </row>
    <row r="11" spans="3:9" ht="13.5" customHeight="1" thickBot="1">
      <c r="C11" s="12" t="s">
        <v>12</v>
      </c>
      <c r="D11" s="13">
        <v>193849.72999999952</v>
      </c>
      <c r="E11" s="14">
        <v>2548833.12</v>
      </c>
      <c r="F11" s="14">
        <v>2370702.86</v>
      </c>
      <c r="G11" s="14">
        <v>1943677.2977400003</v>
      </c>
      <c r="H11" s="14">
        <f>+D11+E11-F11</f>
        <v>371979.98999999976</v>
      </c>
      <c r="I11" s="100" t="s">
        <v>13</v>
      </c>
    </row>
    <row r="12" spans="3:9" ht="13.5" customHeight="1" thickBot="1">
      <c r="C12" s="12" t="s">
        <v>14</v>
      </c>
      <c r="D12" s="13">
        <v>85166.49999999977</v>
      </c>
      <c r="E12" s="15">
        <v>655312.13</v>
      </c>
      <c r="F12" s="15">
        <v>581385.04</v>
      </c>
      <c r="G12" s="14">
        <v>1109265.38548</v>
      </c>
      <c r="H12" s="14">
        <f>+D12+E12-F12</f>
        <v>159093.58999999973</v>
      </c>
      <c r="I12" s="101"/>
    </row>
    <row r="13" spans="3:9" ht="13.5" customHeight="1" thickBot="1">
      <c r="C13" s="12" t="s">
        <v>15</v>
      </c>
      <c r="D13" s="13">
        <v>50575.85999999993</v>
      </c>
      <c r="E13" s="15">
        <v>435279.76</v>
      </c>
      <c r="F13" s="15">
        <v>398293.11</v>
      </c>
      <c r="G13" s="14">
        <v>436345.85</v>
      </c>
      <c r="H13" s="14">
        <f>+D13+E13-F13</f>
        <v>87562.50999999995</v>
      </c>
      <c r="I13" s="101"/>
    </row>
    <row r="14" spans="3:9" ht="13.5" customHeight="1" thickBot="1">
      <c r="C14" s="12" t="s">
        <v>16</v>
      </c>
      <c r="D14" s="13">
        <v>27980.399999999994</v>
      </c>
      <c r="E14" s="15">
        <v>236687.26</v>
      </c>
      <c r="F14" s="15">
        <v>213885.66999999998</v>
      </c>
      <c r="G14" s="14">
        <f>+E14</f>
        <v>236687.26</v>
      </c>
      <c r="H14" s="14">
        <f>+D14+E14-F14</f>
        <v>50781.99000000005</v>
      </c>
      <c r="I14" s="101"/>
    </row>
    <row r="15" spans="3:9" ht="13.5" customHeight="1" thickBot="1">
      <c r="C15" s="12" t="s">
        <v>17</v>
      </c>
      <c r="D15" s="13">
        <v>0</v>
      </c>
      <c r="E15" s="15">
        <v>73305.25</v>
      </c>
      <c r="F15" s="15">
        <v>66059.73999999999</v>
      </c>
      <c r="G15" s="14">
        <f>+E15+40749.25</f>
        <v>114054.5</v>
      </c>
      <c r="H15" s="14">
        <f>+D15+E15-F15</f>
        <v>7245.510000000009</v>
      </c>
      <c r="I15" s="102"/>
    </row>
    <row r="16" spans="3:9" ht="13.5" customHeight="1" thickBot="1">
      <c r="C16" s="12" t="s">
        <v>18</v>
      </c>
      <c r="D16" s="16">
        <f>SUM(D11:D15)</f>
        <v>357572.4899999992</v>
      </c>
      <c r="E16" s="16">
        <f>SUM(E11:E15)</f>
        <v>3949417.5199999996</v>
      </c>
      <c r="F16" s="16">
        <f>SUM(F11:F15)</f>
        <v>3630326.42</v>
      </c>
      <c r="G16" s="16">
        <f>SUM(G11:G15)</f>
        <v>3840030.2932200003</v>
      </c>
      <c r="H16" s="16">
        <f>SUM(H11:H15)</f>
        <v>676663.5899999994</v>
      </c>
      <c r="I16" s="12"/>
    </row>
    <row r="17" spans="3:9" ht="13.5" customHeight="1" thickBot="1">
      <c r="C17" s="88" t="s">
        <v>19</v>
      </c>
      <c r="D17" s="88"/>
      <c r="E17" s="88"/>
      <c r="F17" s="88"/>
      <c r="G17" s="88"/>
      <c r="H17" s="88"/>
      <c r="I17" s="88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125682.27000000002</v>
      </c>
      <c r="E19" s="20">
        <v>1149305.51</v>
      </c>
      <c r="F19" s="20">
        <v>1045405.96</v>
      </c>
      <c r="G19" s="20">
        <f>+E19</f>
        <v>1149305.51</v>
      </c>
      <c r="H19" s="20">
        <f>+D19+E19-F19</f>
        <v>229581.82000000007</v>
      </c>
      <c r="I19" s="89" t="s">
        <v>22</v>
      </c>
    </row>
    <row r="20" spans="3:10" ht="14.25" customHeight="1" thickBot="1">
      <c r="C20" s="12" t="s">
        <v>23</v>
      </c>
      <c r="D20" s="13">
        <v>22854.610000000015</v>
      </c>
      <c r="E20" s="14">
        <v>287579.22000000003</v>
      </c>
      <c r="F20" s="14">
        <v>259134.24</v>
      </c>
      <c r="G20" s="20">
        <v>445424.04064418224</v>
      </c>
      <c r="H20" s="20">
        <f aca="true" t="shared" si="0" ref="H20:H25">+D20+E20-F20</f>
        <v>51299.590000000084</v>
      </c>
      <c r="I20" s="90"/>
      <c r="J20" s="21"/>
    </row>
    <row r="21" spans="3:9" ht="13.5" customHeight="1" thickBot="1">
      <c r="C21" s="17" t="s">
        <v>24</v>
      </c>
      <c r="D21" s="22">
        <v>28462.809999999998</v>
      </c>
      <c r="E21" s="14">
        <v>475644.16</v>
      </c>
      <c r="F21" s="14">
        <v>431924.46</v>
      </c>
      <c r="G21" s="20">
        <v>365700</v>
      </c>
      <c r="H21" s="20">
        <f t="shared" si="0"/>
        <v>72182.50999999995</v>
      </c>
      <c r="I21" s="23"/>
    </row>
    <row r="22" spans="3:9" ht="12.75" customHeight="1" thickBot="1">
      <c r="C22" s="12" t="s">
        <v>25</v>
      </c>
      <c r="D22" s="13">
        <v>17886.630000000005</v>
      </c>
      <c r="E22" s="14">
        <v>208975.36000000002</v>
      </c>
      <c r="F22" s="14">
        <v>189867.76</v>
      </c>
      <c r="G22" s="20">
        <f>+E22</f>
        <v>208975.36000000002</v>
      </c>
      <c r="H22" s="20">
        <f t="shared" si="0"/>
        <v>36994.23000000001</v>
      </c>
      <c r="I22" s="23" t="s">
        <v>26</v>
      </c>
    </row>
    <row r="23" spans="3:9" ht="13.5" customHeight="1" thickBot="1">
      <c r="C23" s="12" t="s">
        <v>27</v>
      </c>
      <c r="D23" s="13">
        <v>26457.380000000005</v>
      </c>
      <c r="E23" s="14">
        <v>156026.38000000003</v>
      </c>
      <c r="F23" s="14">
        <v>170899.87</v>
      </c>
      <c r="G23" s="20">
        <v>160890.4942990296</v>
      </c>
      <c r="H23" s="20">
        <f t="shared" si="0"/>
        <v>11583.890000000043</v>
      </c>
      <c r="I23" s="24" t="s">
        <v>28</v>
      </c>
    </row>
    <row r="24" spans="3:9" ht="13.5" customHeight="1" thickBot="1">
      <c r="C24" s="12" t="s">
        <v>29</v>
      </c>
      <c r="D24" s="13">
        <v>1206.119999999999</v>
      </c>
      <c r="E24" s="15">
        <v>13941.65</v>
      </c>
      <c r="F24" s="15">
        <v>12671.64</v>
      </c>
      <c r="G24" s="20">
        <f>+E24</f>
        <v>13941.65</v>
      </c>
      <c r="H24" s="20">
        <f t="shared" si="0"/>
        <v>2476.129999999999</v>
      </c>
      <c r="I24" s="24" t="s">
        <v>30</v>
      </c>
    </row>
    <row r="25" spans="3:9" ht="13.5" customHeight="1" thickBot="1">
      <c r="C25" s="17" t="s">
        <v>31</v>
      </c>
      <c r="D25" s="13">
        <v>18287.589999999997</v>
      </c>
      <c r="E25" s="15">
        <v>188999.85</v>
      </c>
      <c r="F25" s="15">
        <v>168939.78</v>
      </c>
      <c r="G25" s="20">
        <f>+E25</f>
        <v>188999.85</v>
      </c>
      <c r="H25" s="20">
        <f t="shared" si="0"/>
        <v>38347.66</v>
      </c>
      <c r="I25" s="23"/>
    </row>
    <row r="26" spans="3:9" ht="13.5" customHeight="1" thickBot="1">
      <c r="C26" s="12" t="s">
        <v>32</v>
      </c>
      <c r="D26" s="25">
        <v>2865.8399999999965</v>
      </c>
      <c r="E26" s="15">
        <v>42702.149999999994</v>
      </c>
      <c r="F26" s="15">
        <v>38588.42</v>
      </c>
      <c r="G26" s="20">
        <f>+E26</f>
        <v>42702.149999999994</v>
      </c>
      <c r="H26" s="20">
        <f>+D26+E26-F26</f>
        <v>6979.569999999992</v>
      </c>
      <c r="I26" s="24" t="s">
        <v>33</v>
      </c>
    </row>
    <row r="27" spans="3:9" ht="13.5" customHeight="1" thickBot="1">
      <c r="C27" s="12" t="s">
        <v>34</v>
      </c>
      <c r="D27" s="13">
        <v>0</v>
      </c>
      <c r="E27" s="15">
        <v>0</v>
      </c>
      <c r="F27" s="15">
        <v>0</v>
      </c>
      <c r="G27" s="14">
        <f>E27</f>
        <v>0</v>
      </c>
      <c r="H27" s="15">
        <f>+D27+E27-F27</f>
        <v>0</v>
      </c>
      <c r="I27" s="24"/>
    </row>
    <row r="28" spans="3:9" s="27" customFormat="1" ht="13.5" customHeight="1" thickBot="1">
      <c r="C28" s="12" t="s">
        <v>18</v>
      </c>
      <c r="D28" s="16">
        <f>SUM(D19:D27)</f>
        <v>243703.25000000003</v>
      </c>
      <c r="E28" s="16">
        <f>SUM(E19:E27)</f>
        <v>2523174.28</v>
      </c>
      <c r="F28" s="16">
        <f>SUM(F19:F27)</f>
        <v>2317432.13</v>
      </c>
      <c r="G28" s="16">
        <f>SUM(G19:G27)</f>
        <v>2575939.0549432114</v>
      </c>
      <c r="H28" s="16">
        <f>SUM(H19:H27)</f>
        <v>449445.4000000002</v>
      </c>
      <c r="I28" s="26"/>
    </row>
    <row r="29" spans="3:9" ht="13.5" customHeight="1" thickBot="1">
      <c r="C29" s="91" t="s">
        <v>35</v>
      </c>
      <c r="D29" s="91"/>
      <c r="E29" s="91"/>
      <c r="F29" s="91"/>
      <c r="G29" s="91"/>
      <c r="H29" s="91"/>
      <c r="I29" s="91"/>
    </row>
    <row r="30" spans="3:9" ht="26.25" customHeight="1" thickBot="1">
      <c r="C30" s="28" t="s">
        <v>36</v>
      </c>
      <c r="D30" s="92" t="s">
        <v>37</v>
      </c>
      <c r="E30" s="93"/>
      <c r="F30" s="93"/>
      <c r="G30" s="93"/>
      <c r="H30" s="94"/>
      <c r="I30" s="29" t="s">
        <v>38</v>
      </c>
    </row>
    <row r="31" spans="3:8" ht="14.25" customHeight="1">
      <c r="C31" s="30" t="s">
        <v>39</v>
      </c>
      <c r="D31" s="30"/>
      <c r="E31" s="30"/>
      <c r="F31" s="30"/>
      <c r="G31" s="30"/>
      <c r="H31" s="31">
        <f>+H16+H28</f>
        <v>1126108.9899999995</v>
      </c>
    </row>
    <row r="32" spans="3:8" ht="12.75">
      <c r="C32" s="2"/>
      <c r="D32" s="2"/>
      <c r="E32" s="2"/>
      <c r="F32" s="2"/>
      <c r="G32" s="2"/>
      <c r="H32" s="2"/>
    </row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20" zoomScalePageLayoutView="0" workbookViewId="0" topLeftCell="A1">
      <selection activeCell="A1" sqref="A1:IV12"/>
    </sheetView>
  </sheetViews>
  <sheetFormatPr defaultColWidth="9.00390625" defaultRowHeight="12.75"/>
  <cols>
    <col min="1" max="1" width="4.50390625" style="33" customWidth="1"/>
    <col min="2" max="2" width="12.50390625" style="33" customWidth="1"/>
    <col min="3" max="3" width="13.375" style="33" hidden="1" customWidth="1"/>
    <col min="4" max="4" width="12.125" style="33" customWidth="1"/>
    <col min="5" max="5" width="13.50390625" style="33" customWidth="1"/>
    <col min="6" max="6" width="13.375" style="33" customWidth="1"/>
    <col min="7" max="7" width="14.375" style="33" customWidth="1"/>
    <col min="8" max="9" width="15.125" style="33" customWidth="1"/>
    <col min="10" max="16384" width="8.875" style="33" customWidth="1"/>
  </cols>
  <sheetData>
    <row r="1" spans="1:9" ht="14.25">
      <c r="A1" s="103" t="s">
        <v>40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42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4" t="s">
        <v>43</v>
      </c>
      <c r="B4" s="34" t="s">
        <v>44</v>
      </c>
      <c r="C4" s="34" t="s">
        <v>45</v>
      </c>
      <c r="D4" s="34" t="s">
        <v>46</v>
      </c>
      <c r="E4" s="34" t="s">
        <v>47</v>
      </c>
      <c r="F4" s="35" t="s">
        <v>48</v>
      </c>
      <c r="G4" s="35" t="s">
        <v>49</v>
      </c>
      <c r="H4" s="34" t="s">
        <v>50</v>
      </c>
      <c r="I4" s="34" t="s">
        <v>51</v>
      </c>
    </row>
    <row r="5" spans="1:9" ht="14.25">
      <c r="A5" s="36" t="s">
        <v>52</v>
      </c>
      <c r="B5" s="37">
        <v>92.18566999999999</v>
      </c>
      <c r="C5" s="37"/>
      <c r="D5" s="37">
        <v>287.57922</v>
      </c>
      <c r="E5" s="37">
        <v>259.13424</v>
      </c>
      <c r="F5" s="37">
        <v>4.32</v>
      </c>
      <c r="G5" s="37">
        <v>445.42404</v>
      </c>
      <c r="H5" s="37">
        <v>51.29959</v>
      </c>
      <c r="I5" s="37">
        <f>B5+D5+F5-G5</f>
        <v>-61.33914999999996</v>
      </c>
    </row>
    <row r="7" ht="14.25">
      <c r="A7" s="33" t="s">
        <v>53</v>
      </c>
    </row>
    <row r="8" ht="14.25">
      <c r="A8" s="33" t="s">
        <v>54</v>
      </c>
    </row>
    <row r="9" ht="14.25">
      <c r="A9" s="33" t="s">
        <v>55</v>
      </c>
    </row>
    <row r="10" ht="14.25">
      <c r="A10" s="33" t="s">
        <v>56</v>
      </c>
    </row>
    <row r="11" ht="14.25">
      <c r="A11" s="33" t="s">
        <v>57</v>
      </c>
    </row>
    <row r="12" ht="14.25">
      <c r="A12" s="33" t="s">
        <v>58</v>
      </c>
    </row>
    <row r="13" ht="14.25">
      <c r="A13" s="33" t="s">
        <v>59</v>
      </c>
    </row>
    <row r="14" ht="14.25">
      <c r="A14" s="33" t="s">
        <v>60</v>
      </c>
    </row>
    <row r="15" ht="14.25">
      <c r="A15" s="33" t="s">
        <v>61</v>
      </c>
    </row>
    <row r="16" ht="14.25">
      <c r="A16" s="33" t="s">
        <v>62</v>
      </c>
    </row>
    <row r="17" ht="14.25">
      <c r="A17" s="33" t="s">
        <v>63</v>
      </c>
    </row>
    <row r="18" spans="1:6" ht="14.25">
      <c r="A18" s="33" t="s">
        <v>64</v>
      </c>
      <c r="D18" s="38"/>
      <c r="E18" s="38"/>
      <c r="F18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7" sqref="A27:IV27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40.375" style="0" customWidth="1"/>
    <col min="4" max="4" width="19.375" style="0" customWidth="1"/>
    <col min="5" max="5" width="15.375" style="0" customWidth="1"/>
    <col min="6" max="6" width="17.375" style="0" customWidth="1"/>
    <col min="7" max="7" width="13.50390625" style="0" customWidth="1"/>
  </cols>
  <sheetData>
    <row r="1" spans="1:7" ht="30.75" customHeight="1">
      <c r="A1" s="104" t="s">
        <v>65</v>
      </c>
      <c r="B1" s="104"/>
      <c r="C1" s="104"/>
      <c r="D1" s="104"/>
      <c r="E1" s="104"/>
      <c r="F1" s="104"/>
      <c r="G1" s="10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39"/>
      <c r="B3" s="40"/>
      <c r="C3" s="41"/>
      <c r="D3" s="40"/>
      <c r="E3" s="40"/>
      <c r="F3" s="105" t="s">
        <v>66</v>
      </c>
      <c r="G3" s="106"/>
    </row>
    <row r="4" spans="1:7" ht="12.75">
      <c r="A4" s="42" t="s">
        <v>67</v>
      </c>
      <c r="B4" s="43" t="s">
        <v>68</v>
      </c>
      <c r="C4" s="42" t="s">
        <v>69</v>
      </c>
      <c r="D4" s="43" t="s">
        <v>70</v>
      </c>
      <c r="E4" s="44" t="s">
        <v>71</v>
      </c>
      <c r="F4" s="44"/>
      <c r="G4" s="44"/>
    </row>
    <row r="5" spans="1:7" ht="12.75">
      <c r="A5" s="42" t="s">
        <v>72</v>
      </c>
      <c r="B5" s="43"/>
      <c r="C5" s="45"/>
      <c r="D5" s="43" t="s">
        <v>73</v>
      </c>
      <c r="E5" s="43" t="s">
        <v>74</v>
      </c>
      <c r="F5" s="43" t="s">
        <v>75</v>
      </c>
      <c r="G5" s="43" t="s">
        <v>76</v>
      </c>
    </row>
    <row r="6" spans="1:7" ht="12.75">
      <c r="A6" s="42"/>
      <c r="B6" s="43"/>
      <c r="C6" s="45"/>
      <c r="D6" s="43" t="s">
        <v>77</v>
      </c>
      <c r="E6" s="43"/>
      <c r="F6" s="43" t="s">
        <v>78</v>
      </c>
      <c r="G6" s="43" t="s">
        <v>79</v>
      </c>
    </row>
    <row r="7" spans="1:7" ht="12.75">
      <c r="A7" s="46"/>
      <c r="B7" s="47"/>
      <c r="C7" s="48"/>
      <c r="D7" s="47"/>
      <c r="E7" s="47"/>
      <c r="F7" s="47"/>
      <c r="G7" s="43" t="s">
        <v>80</v>
      </c>
    </row>
    <row r="8" spans="1:7" ht="13.5" thickBot="1">
      <c r="A8" s="49"/>
      <c r="B8" s="50"/>
      <c r="C8" s="51"/>
      <c r="D8" s="50"/>
      <c r="E8" s="50"/>
      <c r="F8" s="50"/>
      <c r="G8" s="50"/>
    </row>
    <row r="9" spans="1:7" ht="12.75">
      <c r="A9" s="40"/>
      <c r="B9" s="52"/>
      <c r="C9" s="41"/>
      <c r="D9" s="40"/>
      <c r="E9" s="40"/>
      <c r="F9" s="40"/>
      <c r="G9" s="52"/>
    </row>
    <row r="10" spans="1:7" ht="12.75">
      <c r="A10" s="43">
        <v>1</v>
      </c>
      <c r="B10" s="53" t="s">
        <v>81</v>
      </c>
      <c r="C10" s="42" t="s">
        <v>82</v>
      </c>
      <c r="D10" s="54" t="s">
        <v>83</v>
      </c>
      <c r="E10" s="55">
        <f>60.4</f>
        <v>60.4</v>
      </c>
      <c r="F10" s="55">
        <f>60.4</f>
        <v>60.4</v>
      </c>
      <c r="G10" s="56">
        <f>+E10-F10</f>
        <v>0</v>
      </c>
    </row>
    <row r="11" spans="1:7" ht="12.75">
      <c r="A11" s="43"/>
      <c r="B11" s="53"/>
      <c r="C11" s="45" t="s">
        <v>84</v>
      </c>
      <c r="D11" s="43" t="s">
        <v>85</v>
      </c>
      <c r="E11" s="55">
        <v>2105.5</v>
      </c>
      <c r="F11" s="56">
        <v>218.34</v>
      </c>
      <c r="G11" s="56">
        <f>+E11-F11</f>
        <v>1887.16</v>
      </c>
    </row>
    <row r="12" spans="1:7" ht="12.75">
      <c r="A12" s="43"/>
      <c r="B12" s="53"/>
      <c r="C12" s="42" t="s">
        <v>86</v>
      </c>
      <c r="D12" s="43" t="s">
        <v>87</v>
      </c>
      <c r="E12" s="55">
        <v>338.9</v>
      </c>
      <c r="F12" s="56">
        <v>35.16</v>
      </c>
      <c r="G12" s="56">
        <f>+E12-F12</f>
        <v>303.74</v>
      </c>
    </row>
    <row r="13" spans="1:7" ht="12.75">
      <c r="A13" s="43"/>
      <c r="B13" s="53"/>
      <c r="C13" s="42" t="s">
        <v>88</v>
      </c>
      <c r="D13" s="43" t="s">
        <v>89</v>
      </c>
      <c r="E13" s="56">
        <v>499.4</v>
      </c>
      <c r="F13" s="56">
        <v>51.8</v>
      </c>
      <c r="G13" s="56">
        <f>+E13-F13</f>
        <v>447.59999999999997</v>
      </c>
    </row>
    <row r="14" spans="1:7" ht="12.75">
      <c r="A14" s="43"/>
      <c r="B14" s="53"/>
      <c r="C14" s="42"/>
      <c r="D14" s="43"/>
      <c r="E14" s="55"/>
      <c r="F14" s="55"/>
      <c r="G14" s="56"/>
    </row>
    <row r="15" spans="1:7" ht="12.75">
      <c r="A15" s="43"/>
      <c r="B15" s="53"/>
      <c r="C15" s="57" t="s">
        <v>90</v>
      </c>
      <c r="D15" s="58"/>
      <c r="E15" s="59">
        <f>SUM(E10:E14)</f>
        <v>3004.2000000000003</v>
      </c>
      <c r="F15" s="59">
        <f>SUM(F10:F14)</f>
        <v>365.7</v>
      </c>
      <c r="G15" s="59">
        <f>SUM(G10:G14)</f>
        <v>2638.5</v>
      </c>
    </row>
    <row r="16" spans="1:7" ht="13.5" thickBot="1">
      <c r="A16" s="60"/>
      <c r="B16" s="61"/>
      <c r="C16" s="62"/>
      <c r="D16" s="63"/>
      <c r="E16" s="64"/>
      <c r="F16" s="64"/>
      <c r="G16" s="65"/>
    </row>
    <row r="17" spans="1:7" ht="12.75">
      <c r="A17" s="40"/>
      <c r="B17" s="52"/>
      <c r="C17" s="66"/>
      <c r="D17" s="67"/>
      <c r="E17" s="68"/>
      <c r="F17" s="69"/>
      <c r="G17" s="69"/>
    </row>
    <row r="18" spans="1:7" ht="12.75">
      <c r="A18" s="47"/>
      <c r="B18" s="70" t="s">
        <v>18</v>
      </c>
      <c r="C18" s="71"/>
      <c r="D18" s="45"/>
      <c r="E18" s="72">
        <f>E15</f>
        <v>3004.2000000000003</v>
      </c>
      <c r="F18" s="73">
        <f>+F15</f>
        <v>365.7</v>
      </c>
      <c r="G18" s="74">
        <f>+E18-F18</f>
        <v>2638.5000000000005</v>
      </c>
    </row>
    <row r="19" spans="1:7" ht="13.5" thickBot="1">
      <c r="A19" s="50"/>
      <c r="B19" s="75"/>
      <c r="C19" s="76"/>
      <c r="D19" s="77"/>
      <c r="E19" s="63"/>
      <c r="F19" s="78"/>
      <c r="G19" s="78"/>
    </row>
    <row r="21" spans="1:7" ht="63.75" customHeight="1">
      <c r="A21" s="79" t="s">
        <v>91</v>
      </c>
      <c r="B21" s="79" t="s">
        <v>92</v>
      </c>
      <c r="C21" s="79" t="s">
        <v>93</v>
      </c>
      <c r="D21" s="79" t="s">
        <v>94</v>
      </c>
      <c r="E21" s="80" t="s">
        <v>95</v>
      </c>
      <c r="F21" s="79" t="s">
        <v>96</v>
      </c>
      <c r="G21" s="81"/>
    </row>
    <row r="22" spans="1:7" ht="15">
      <c r="A22" s="82">
        <v>1</v>
      </c>
      <c r="B22" s="83">
        <v>28462.809999999998</v>
      </c>
      <c r="C22" s="83">
        <v>475644.16</v>
      </c>
      <c r="D22" s="83">
        <v>431924.46</v>
      </c>
      <c r="E22" s="83">
        <v>81103.36</v>
      </c>
      <c r="F22" s="83">
        <f>+B22+C22-D22</f>
        <v>72182.50999999995</v>
      </c>
      <c r="G22" s="84"/>
    </row>
    <row r="24" spans="1:5" ht="90">
      <c r="A24" s="79" t="s">
        <v>91</v>
      </c>
      <c r="B24" s="79" t="s">
        <v>97</v>
      </c>
      <c r="C24" s="79" t="s">
        <v>98</v>
      </c>
      <c r="D24" s="79" t="s">
        <v>99</v>
      </c>
      <c r="E24" s="79" t="s">
        <v>100</v>
      </c>
    </row>
    <row r="25" spans="1:5" ht="15">
      <c r="A25" s="85">
        <v>1</v>
      </c>
      <c r="B25" s="86">
        <v>-102869.89999999997</v>
      </c>
      <c r="C25" s="86">
        <f>+D22+E22</f>
        <v>513027.82</v>
      </c>
      <c r="D25" s="86">
        <v>365700</v>
      </c>
      <c r="E25" s="86">
        <f>+B25+C25-D25</f>
        <v>44457.92000000004</v>
      </c>
    </row>
    <row r="26" spans="1:5" ht="12.75">
      <c r="A26" s="48"/>
      <c r="B26" s="48"/>
      <c r="C26" s="87"/>
      <c r="D26" s="87"/>
      <c r="E26" s="45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2014-06-26T11:19:10Z</dcterms:created>
  <dcterms:modified xsi:type="dcterms:W3CDTF">2014-07-04T08:06:46Z</dcterms:modified>
  <cp:category/>
  <cp:version/>
  <cp:contentType/>
  <cp:contentStatus/>
</cp:coreProperties>
</file>