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<sst xmlns="http://schemas.openxmlformats.org/spreadsheetml/2006/main" count="111" uniqueCount="102">
  <si>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</si>
  <si>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</si>
  <si>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</si>
  <si>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 по ул. Молодцова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</si>
  <si>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</si>
  <si>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</si>
  <si>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</si>
  <si>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</si>
  <si>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</si>
  <si>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</si>
  <si>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</si>
  <si>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</si>
  <si>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</si>
  <si>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</si>
  <si>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</si>
  <si>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</si>
  <si>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</si>
  <si>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</si>
  <si>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</si>
  <si>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</si>
  <si>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</si>
  <si>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</si>
  <si>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Н/2011-109 от 01.11.2011г.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</si>
  <si>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</si>
  <si>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</si>
  <si>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</si>
  <si>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</si>
  <si>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</si>
  <si>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</si>
  <si>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</si>
  <si>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</si>
  <si>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</si>
  <si>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</si>
  <si>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</si>
  <si>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</si>
  <si>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</si>
  <si>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</si>
  <si>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</si>
  <si>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Размещение рекламы</t>
  </si>
  <si>
    <t xml:space="preserve">Поступило от ООО "Союз" за размещение рекламы 60000,00 руб. </t>
  </si>
  <si>
    <t>ООО "Союз"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</si>
  <si>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</si>
  <si>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</si>
  <si>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</si>
  <si>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7 по ул. Молодцова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</si>
  <si>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</si>
  <si>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</si>
  <si>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</si>
  <si>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</si>
  <si>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</si>
  <si>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</si>
  <si>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</si>
  <si>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</si>
  <si>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</si>
  <si>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</si>
  <si>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391,38 </t>
    </r>
    <r>
      <rPr>
        <sz val="10"/>
        <rFont val="Arial Cyr"/>
        <family val="0"/>
      </rPr>
      <t>тыс.рублей, в том числе:</t>
    </r>
  </si>
  <si>
    <t>ремонт покрытия козырьков, кровли - 23,62 т.р.</t>
  </si>
  <si>
    <t>установка метал.двери - 12,30 т.р.</t>
  </si>
  <si>
    <t>ремонт отмостки - 64,87 т.р.</t>
  </si>
  <si>
    <t>ремонт цо, гвс, хвс - 9,41 т.р.</t>
  </si>
  <si>
    <t>ремонт канализационного лежака - 258,26 т.р.</t>
  </si>
  <si>
    <t>аварийное обслуживание - 3,58 т.р.</t>
  </si>
  <si>
    <t>окраска дверей подъездов и мус.камер, ограждений  - 5,34 т.р.</t>
  </si>
  <si>
    <t>уборка подвала от ТБО и КГО - 9,99 т.р.</t>
  </si>
  <si>
    <t>ремонт щитков, смена ламп, розеток - 1,84 т.р.</t>
  </si>
  <si>
    <t>прочие - 2,17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</si>
  <si>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Молодцова, д. 7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</si>
  <si>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</si>
  <si>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</si>
  <si>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</si>
  <si>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</si>
  <si>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</si>
  <si>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</si>
  <si>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</si>
  <si>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</si>
  <si>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</si>
  <si>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</si>
  <si>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</si>
  <si>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</si>
  <si>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</si>
  <si>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</si>
  <si>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</si>
  <si>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</si>
  <si>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д.7</t>
  </si>
  <si>
    <t>герметизация швов</t>
  </si>
  <si>
    <t>550 м.п.</t>
  </si>
  <si>
    <t>замена нижней разводки цо</t>
  </si>
  <si>
    <t>600 м.п.</t>
  </si>
  <si>
    <t>замена разводящей магистрали хвс</t>
  </si>
  <si>
    <t>116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</si>
  <si>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</si>
  <si>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</si>
  <si>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</si>
  <si>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</si>
  <si>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</si>
  <si>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</si>
  <si>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</si>
  <si>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</si>
  <si>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</si>
  <si>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</si>
  <si>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Передано от ОАО "Комфорт",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</si>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</sst>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4" fillId="0" borderId="0" xfId="52">
      <alignment/>
      <protection/>
    </xf>
    <xf numFmtId="0" fontId="34" fillId="0" borderId="17" xfId="52" applyBorder="1" applyAlignment="1">
      <alignment horizontal="center" vertical="center" wrapText="1"/>
      <protection/>
    </xf>
    <xf numFmtId="0" fontId="34" fillId="0" borderId="17" xfId="52" applyFont="1" applyBorder="1" applyAlignment="1">
      <alignment horizontal="center" vertical="center" wrapText="1"/>
      <protection/>
    </xf>
    <xf numFmtId="0" fontId="42" fillId="0" borderId="17" xfId="52" applyFont="1" applyBorder="1" applyAlignment="1">
      <alignment horizontal="center" vertical="center"/>
      <protection/>
    </xf>
    <xf numFmtId="2" fontId="42" fillId="0" borderId="17" xfId="52" applyNumberFormat="1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7" fillId="0" borderId="24" xfId="0" applyFont="1" applyBorder="1" applyAlignment="1">
      <alignment/>
    </xf>
    <xf numFmtId="0" fontId="17" fillId="0" borderId="24" xfId="0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4" fillId="0" borderId="0" xfId="52" applyAlignment="1">
      <alignment horizontal="center"/>
      <protection/>
    </xf>
    <xf numFmtId="0" fontId="16" fillId="0" borderId="0" xfId="0" applyFont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C18" sqref="A5:IV18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5" customWidth="1"/>
    <col min="4" max="4" width="14.50390625" style="35" customWidth="1"/>
    <col min="5" max="5" width="11.875" style="35" customWidth="1"/>
    <col min="6" max="6" width="13.375" style="35" customWidth="1"/>
    <col min="7" max="7" width="11.875" style="35" customWidth="1"/>
    <col min="8" max="8" width="14.50390625" style="35" customWidth="1"/>
    <col min="9" max="9" width="33.50390625" style="35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101" t="s">
        <v>1</v>
      </c>
      <c r="D5" s="101"/>
      <c r="E5" s="101"/>
      <c r="F5" s="101"/>
      <c r="G5" s="101"/>
      <c r="H5" s="101"/>
      <c r="I5" s="101"/>
    </row>
    <row r="6" spans="3:9" ht="12.75">
      <c r="C6" s="102" t="s">
        <v>2</v>
      </c>
      <c r="D6" s="102"/>
      <c r="E6" s="102"/>
      <c r="F6" s="102"/>
      <c r="G6" s="102"/>
      <c r="H6" s="102"/>
      <c r="I6" s="102"/>
    </row>
    <row r="7" spans="3:9" ht="12.75">
      <c r="C7" s="102" t="s">
        <v>3</v>
      </c>
      <c r="D7" s="102"/>
      <c r="E7" s="102"/>
      <c r="F7" s="102"/>
      <c r="G7" s="102"/>
      <c r="H7" s="102"/>
      <c r="I7" s="102"/>
    </row>
    <row r="8" spans="3:9" ht="6" customHeight="1" thickBot="1">
      <c r="C8" s="103"/>
      <c r="D8" s="103"/>
      <c r="E8" s="103"/>
      <c r="F8" s="103"/>
      <c r="G8" s="103"/>
      <c r="H8" s="103"/>
      <c r="I8" s="103"/>
    </row>
    <row r="9" spans="3:9" ht="37.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04" t="s">
        <v>11</v>
      </c>
      <c r="D10" s="91"/>
      <c r="E10" s="91"/>
      <c r="F10" s="91"/>
      <c r="G10" s="91"/>
      <c r="H10" s="91"/>
      <c r="I10" s="105"/>
    </row>
    <row r="11" spans="3:9" ht="13.5" customHeight="1" thickBot="1">
      <c r="C11" s="12" t="s">
        <v>12</v>
      </c>
      <c r="D11" s="13">
        <v>77554.85999999987</v>
      </c>
      <c r="E11" s="14">
        <v>1354388.81</v>
      </c>
      <c r="F11" s="14">
        <v>1280646.03</v>
      </c>
      <c r="G11" s="14">
        <v>984417.07332</v>
      </c>
      <c r="H11" s="14">
        <f>+D11+E11-F11</f>
        <v>151297.6399999999</v>
      </c>
      <c r="I11" s="88" t="s">
        <v>13</v>
      </c>
    </row>
    <row r="12" spans="3:9" ht="13.5" customHeight="1" thickBot="1">
      <c r="C12" s="12" t="s">
        <v>14</v>
      </c>
      <c r="D12" s="13">
        <v>32140.23000000004</v>
      </c>
      <c r="E12" s="15">
        <v>353840.4</v>
      </c>
      <c r="F12" s="15">
        <v>339091.31000000006</v>
      </c>
      <c r="G12" s="14">
        <v>772653.20988</v>
      </c>
      <c r="H12" s="14">
        <f>+D12+E12-F12</f>
        <v>46889.32000000001</v>
      </c>
      <c r="I12" s="89"/>
    </row>
    <row r="13" spans="3:9" ht="13.5" customHeight="1" thickBot="1">
      <c r="C13" s="12" t="s">
        <v>15</v>
      </c>
      <c r="D13" s="13">
        <v>23768.589999999967</v>
      </c>
      <c r="E13" s="15">
        <v>247969.66</v>
      </c>
      <c r="F13" s="15">
        <v>242879.91999999998</v>
      </c>
      <c r="G13" s="14">
        <v>318033.91</v>
      </c>
      <c r="H13" s="14">
        <f>+D13+E13-F13</f>
        <v>28858.330000000016</v>
      </c>
      <c r="I13" s="89"/>
    </row>
    <row r="14" spans="3:9" ht="13.5" customHeight="1" thickBot="1">
      <c r="C14" s="12" t="s">
        <v>16</v>
      </c>
      <c r="D14" s="13">
        <v>12286.399999999994</v>
      </c>
      <c r="E14" s="15">
        <v>133591.3</v>
      </c>
      <c r="F14" s="15">
        <v>129478.52999999998</v>
      </c>
      <c r="G14" s="14">
        <f>+E14</f>
        <v>133591.3</v>
      </c>
      <c r="H14" s="14">
        <f>+D14+E14-F14</f>
        <v>16399.17</v>
      </c>
      <c r="I14" s="89"/>
    </row>
    <row r="15" spans="3:9" ht="13.5" customHeight="1" thickBot="1">
      <c r="C15" s="12" t="s">
        <v>17</v>
      </c>
      <c r="D15" s="13">
        <v>0</v>
      </c>
      <c r="E15" s="15">
        <v>94887.06</v>
      </c>
      <c r="F15" s="15">
        <v>89932.97</v>
      </c>
      <c r="G15" s="14">
        <f>+E15+35016.15</f>
        <v>129903.20999999999</v>
      </c>
      <c r="H15" s="14">
        <f>+D15+E15-F15</f>
        <v>4954.0899999999965</v>
      </c>
      <c r="I15" s="90"/>
    </row>
    <row r="16" spans="3:9" ht="13.5" customHeight="1" thickBot="1">
      <c r="C16" s="12" t="s">
        <v>18</v>
      </c>
      <c r="D16" s="16">
        <f>SUM(D11:D15)</f>
        <v>145750.07999999987</v>
      </c>
      <c r="E16" s="16">
        <f>SUM(E11:E15)</f>
        <v>2184677.23</v>
      </c>
      <c r="F16" s="16">
        <f>SUM(F11:F15)</f>
        <v>2082028.76</v>
      </c>
      <c r="G16" s="16">
        <f>SUM(G11:G15)</f>
        <v>2338598.7032</v>
      </c>
      <c r="H16" s="16">
        <f>SUM(H11:H15)</f>
        <v>248398.5499999999</v>
      </c>
      <c r="I16" s="12"/>
    </row>
    <row r="17" spans="3:9" ht="13.5" customHeight="1" thickBot="1">
      <c r="C17" s="91" t="s">
        <v>19</v>
      </c>
      <c r="D17" s="91"/>
      <c r="E17" s="91"/>
      <c r="F17" s="91"/>
      <c r="G17" s="91"/>
      <c r="H17" s="91"/>
      <c r="I17" s="91"/>
    </row>
    <row r="18" spans="3:9" ht="38.25" customHeight="1" thickBot="1">
      <c r="C18" s="17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8" t="s">
        <v>20</v>
      </c>
    </row>
    <row r="19" spans="3:9" ht="13.5" customHeight="1" thickBot="1">
      <c r="C19" s="9" t="s">
        <v>21</v>
      </c>
      <c r="D19" s="19">
        <v>44630.85000000009</v>
      </c>
      <c r="E19" s="20">
        <v>661966.73</v>
      </c>
      <c r="F19" s="20">
        <v>628018.44</v>
      </c>
      <c r="G19" s="20">
        <f>+E19</f>
        <v>661966.73</v>
      </c>
      <c r="H19" s="20">
        <f>+D19+E19-F19</f>
        <v>78579.14000000013</v>
      </c>
      <c r="I19" s="92" t="s">
        <v>22</v>
      </c>
    </row>
    <row r="20" spans="3:10" ht="14.25" customHeight="1" thickBot="1">
      <c r="C20" s="12" t="s">
        <v>23</v>
      </c>
      <c r="D20" s="13">
        <v>8894.779999999999</v>
      </c>
      <c r="E20" s="14">
        <v>136872.78</v>
      </c>
      <c r="F20" s="14">
        <v>129826.58</v>
      </c>
      <c r="G20" s="20">
        <v>391375.1731183637</v>
      </c>
      <c r="H20" s="20">
        <f aca="true" t="shared" si="0" ref="H20:H25">+D20+E20-F20</f>
        <v>15940.979999999996</v>
      </c>
      <c r="I20" s="93"/>
      <c r="J20" s="21"/>
    </row>
    <row r="21" spans="3:9" ht="13.5" customHeight="1" thickBot="1">
      <c r="C21" s="17" t="s">
        <v>24</v>
      </c>
      <c r="D21" s="22">
        <v>13190.890000000014</v>
      </c>
      <c r="E21" s="14">
        <v>244581.54</v>
      </c>
      <c r="F21" s="14">
        <v>234319.01</v>
      </c>
      <c r="G21" s="20">
        <v>718236</v>
      </c>
      <c r="H21" s="20">
        <f t="shared" si="0"/>
        <v>23453.420000000013</v>
      </c>
      <c r="I21" s="23"/>
    </row>
    <row r="22" spans="3:9" ht="12.75" customHeight="1" hidden="1">
      <c r="C22" s="12" t="s">
        <v>25</v>
      </c>
      <c r="D22" s="13">
        <v>0</v>
      </c>
      <c r="E22" s="14"/>
      <c r="F22" s="14"/>
      <c r="G22" s="20">
        <f>+E22</f>
        <v>0</v>
      </c>
      <c r="H22" s="20">
        <f t="shared" si="0"/>
        <v>0</v>
      </c>
      <c r="I22" s="23" t="s">
        <v>26</v>
      </c>
    </row>
    <row r="23" spans="3:9" ht="13.5" customHeight="1" thickBot="1">
      <c r="C23" s="12" t="s">
        <v>27</v>
      </c>
      <c r="D23" s="13">
        <v>9973.26999999996</v>
      </c>
      <c r="E23" s="14">
        <v>148900.8</v>
      </c>
      <c r="F23" s="14">
        <v>141259.28</v>
      </c>
      <c r="G23" s="20">
        <v>121436.4846757143</v>
      </c>
      <c r="H23" s="20">
        <f t="shared" si="0"/>
        <v>17614.78999999995</v>
      </c>
      <c r="I23" s="24" t="s">
        <v>28</v>
      </c>
    </row>
    <row r="24" spans="3:9" ht="13.5" customHeight="1" thickBot="1">
      <c r="C24" s="12" t="s">
        <v>29</v>
      </c>
      <c r="D24" s="13">
        <v>505.65999999999985</v>
      </c>
      <c r="E24" s="15">
        <v>7465.17</v>
      </c>
      <c r="F24" s="15">
        <v>7082.47</v>
      </c>
      <c r="G24" s="20">
        <f>+E24</f>
        <v>7465.17</v>
      </c>
      <c r="H24" s="20">
        <f t="shared" si="0"/>
        <v>888.3599999999997</v>
      </c>
      <c r="I24" s="24" t="s">
        <v>30</v>
      </c>
    </row>
    <row r="25" spans="3:9" ht="13.5" customHeight="1" thickBot="1">
      <c r="C25" s="17" t="s">
        <v>31</v>
      </c>
      <c r="D25" s="13">
        <v>6795.270000000004</v>
      </c>
      <c r="E25" s="15">
        <v>99530.6</v>
      </c>
      <c r="F25" s="15">
        <v>94365.28</v>
      </c>
      <c r="G25" s="20">
        <f>+E25</f>
        <v>99530.6</v>
      </c>
      <c r="H25" s="20">
        <f t="shared" si="0"/>
        <v>11960.590000000011</v>
      </c>
      <c r="I25" s="23"/>
    </row>
    <row r="26" spans="3:9" ht="13.5" customHeight="1" thickBot="1">
      <c r="C26" s="12" t="s">
        <v>32</v>
      </c>
      <c r="D26" s="25">
        <v>2367.6500000000015</v>
      </c>
      <c r="E26" s="15">
        <v>36498.79</v>
      </c>
      <c r="F26" s="15">
        <v>34623.52</v>
      </c>
      <c r="G26" s="20">
        <f>+E26</f>
        <v>36498.79</v>
      </c>
      <c r="H26" s="20">
        <f>+D26+E26-F26</f>
        <v>4242.9200000000055</v>
      </c>
      <c r="I26" s="24" t="s">
        <v>33</v>
      </c>
    </row>
    <row r="27" spans="3:9" s="27" customFormat="1" ht="13.5" customHeight="1" thickBot="1">
      <c r="C27" s="12" t="s">
        <v>18</v>
      </c>
      <c r="D27" s="16">
        <f>SUM(D19:D26)</f>
        <v>86358.37000000008</v>
      </c>
      <c r="E27" s="16">
        <f>SUM(E19:E26)</f>
        <v>1335816.4100000001</v>
      </c>
      <c r="F27" s="16">
        <f>SUM(F19:F26)</f>
        <v>1269494.5799999998</v>
      </c>
      <c r="G27" s="16">
        <f>SUM(G19:G26)</f>
        <v>2036508.947794078</v>
      </c>
      <c r="H27" s="16">
        <f>SUM(H19:H26)</f>
        <v>152680.2000000001</v>
      </c>
      <c r="I27" s="26"/>
    </row>
    <row r="28" spans="3:9" ht="13.5" customHeight="1" thickBot="1">
      <c r="C28" s="94" t="s">
        <v>34</v>
      </c>
      <c r="D28" s="94"/>
      <c r="E28" s="94"/>
      <c r="F28" s="94"/>
      <c r="G28" s="94"/>
      <c r="H28" s="94"/>
      <c r="I28" s="94"/>
    </row>
    <row r="29" spans="3:9" ht="24.75" customHeight="1" thickBot="1">
      <c r="C29" s="28" t="s">
        <v>35</v>
      </c>
      <c r="D29" s="95" t="s">
        <v>36</v>
      </c>
      <c r="E29" s="96"/>
      <c r="F29" s="96"/>
      <c r="G29" s="96"/>
      <c r="H29" s="97"/>
      <c r="I29" s="29" t="s">
        <v>37</v>
      </c>
    </row>
    <row r="30" spans="3:9" s="32" customFormat="1" ht="15.75" customHeight="1" thickBot="1">
      <c r="C30" s="30" t="s">
        <v>38</v>
      </c>
      <c r="D30" s="98" t="s">
        <v>39</v>
      </c>
      <c r="E30" s="99"/>
      <c r="F30" s="99"/>
      <c r="G30" s="99"/>
      <c r="H30" s="100"/>
      <c r="I30" s="31" t="s">
        <v>40</v>
      </c>
    </row>
    <row r="31" spans="3:8" ht="18" customHeight="1">
      <c r="C31" s="33" t="s">
        <v>41</v>
      </c>
      <c r="D31" s="33"/>
      <c r="E31" s="33"/>
      <c r="F31" s="33"/>
      <c r="G31" s="33"/>
      <c r="H31" s="34">
        <f>+H16+H27</f>
        <v>401078.75</v>
      </c>
    </row>
    <row r="32" spans="3:8" ht="12.75">
      <c r="C32" s="2"/>
      <c r="D32" s="2"/>
      <c r="E32" s="2"/>
      <c r="F32" s="2"/>
      <c r="G32" s="2"/>
      <c r="H32" s="2"/>
    </row>
  </sheetData>
  <sheetProtection/>
  <mergeCells count="11">
    <mergeCell ref="C5:I5"/>
    <mergeCell ref="C6:I6"/>
    <mergeCell ref="C7:I7"/>
    <mergeCell ref="C8:I8"/>
    <mergeCell ref="C10:I10"/>
    <mergeCell ref="I11:I15"/>
    <mergeCell ref="C17:I17"/>
    <mergeCell ref="I19:I20"/>
    <mergeCell ref="C28:I28"/>
    <mergeCell ref="D29:H29"/>
    <mergeCell ref="D30:H30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6" customWidth="1"/>
    <col min="2" max="2" width="12.50390625" style="36" customWidth="1"/>
    <col min="3" max="3" width="13.375" style="36" hidden="1" customWidth="1"/>
    <col min="4" max="4" width="12.125" style="36" customWidth="1"/>
    <col min="5" max="5" width="13.50390625" style="36" customWidth="1"/>
    <col min="6" max="6" width="13.375" style="36" customWidth="1"/>
    <col min="7" max="7" width="14.375" style="36" customWidth="1"/>
    <col min="8" max="9" width="15.125" style="36" customWidth="1"/>
    <col min="10" max="16384" width="8.875" style="36" customWidth="1"/>
  </cols>
  <sheetData>
    <row r="1" spans="1:9" ht="14.25">
      <c r="A1" s="106" t="s">
        <v>42</v>
      </c>
      <c r="B1" s="106"/>
      <c r="C1" s="106"/>
      <c r="D1" s="106"/>
      <c r="E1" s="106"/>
      <c r="F1" s="106"/>
      <c r="G1" s="106"/>
      <c r="H1" s="106"/>
      <c r="I1" s="106"/>
    </row>
    <row r="2" spans="1:9" ht="14.25">
      <c r="A2" s="106" t="s">
        <v>43</v>
      </c>
      <c r="B2" s="106"/>
      <c r="C2" s="106"/>
      <c r="D2" s="106"/>
      <c r="E2" s="106"/>
      <c r="F2" s="106"/>
      <c r="G2" s="106"/>
      <c r="H2" s="106"/>
      <c r="I2" s="106"/>
    </row>
    <row r="3" spans="1:9" ht="14.25">
      <c r="A3" s="106" t="s">
        <v>44</v>
      </c>
      <c r="B3" s="106"/>
      <c r="C3" s="106"/>
      <c r="D3" s="106"/>
      <c r="E3" s="106"/>
      <c r="F3" s="106"/>
      <c r="G3" s="106"/>
      <c r="H3" s="106"/>
      <c r="I3" s="106"/>
    </row>
    <row r="4" spans="1:9" ht="57">
      <c r="A4" s="37" t="s">
        <v>45</v>
      </c>
      <c r="B4" s="37" t="s">
        <v>46</v>
      </c>
      <c r="C4" s="37" t="s">
        <v>47</v>
      </c>
      <c r="D4" s="37" t="s">
        <v>48</v>
      </c>
      <c r="E4" s="37" t="s">
        <v>49</v>
      </c>
      <c r="F4" s="38" t="s">
        <v>50</v>
      </c>
      <c r="G4" s="38" t="s">
        <v>51</v>
      </c>
      <c r="H4" s="37" t="s">
        <v>52</v>
      </c>
      <c r="I4" s="37" t="s">
        <v>53</v>
      </c>
    </row>
    <row r="5" spans="1:9" ht="14.25">
      <c r="A5" s="39" t="s">
        <v>54</v>
      </c>
      <c r="B5" s="40">
        <v>128.80978</v>
      </c>
      <c r="C5" s="40"/>
      <c r="D5" s="40">
        <v>136.87278</v>
      </c>
      <c r="E5" s="40">
        <v>129.82658</v>
      </c>
      <c r="F5" s="40">
        <v>62.16</v>
      </c>
      <c r="G5" s="40">
        <v>391.37517</v>
      </c>
      <c r="H5" s="40">
        <v>15.94098</v>
      </c>
      <c r="I5" s="40">
        <f>B5+D5+F5-G5</f>
        <v>-63.53261000000009</v>
      </c>
    </row>
    <row r="7" ht="14.25">
      <c r="A7" s="36" t="s">
        <v>55</v>
      </c>
    </row>
    <row r="8" ht="14.25">
      <c r="A8" s="36" t="s">
        <v>56</v>
      </c>
    </row>
    <row r="9" ht="14.25">
      <c r="A9" s="36" t="s">
        <v>57</v>
      </c>
    </row>
    <row r="10" ht="14.25">
      <c r="A10" s="36" t="s">
        <v>58</v>
      </c>
    </row>
    <row r="11" ht="14.25">
      <c r="A11" s="36" t="s">
        <v>59</v>
      </c>
    </row>
    <row r="12" ht="14.25">
      <c r="A12" s="36" t="s">
        <v>60</v>
      </c>
    </row>
    <row r="13" ht="14.25">
      <c r="A13" s="36" t="s">
        <v>61</v>
      </c>
    </row>
    <row r="14" ht="14.25">
      <c r="A14" s="36" t="s">
        <v>62</v>
      </c>
    </row>
    <row r="15" ht="14.25">
      <c r="A15" s="36" t="s">
        <v>63</v>
      </c>
    </row>
    <row r="16" ht="14.25">
      <c r="A16" s="36" t="s">
        <v>64</v>
      </c>
    </row>
    <row r="17" ht="14.25">
      <c r="A17" s="36" t="s">
        <v>65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6" sqref="A26:IV29"/>
    </sheetView>
  </sheetViews>
  <sheetFormatPr defaultColWidth="9.00390625" defaultRowHeight="12.75"/>
  <cols>
    <col min="1" max="1" width="5.50390625" style="0" customWidth="1"/>
    <col min="2" max="2" width="23.625" style="0" customWidth="1"/>
    <col min="3" max="3" width="38.125" style="0" customWidth="1"/>
    <col min="4" max="4" width="19.375" style="0" customWidth="1"/>
    <col min="5" max="5" width="21.875" style="0" customWidth="1"/>
    <col min="6" max="6" width="22.6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7" t="s">
        <v>66</v>
      </c>
      <c r="B1" s="107"/>
      <c r="C1" s="107"/>
      <c r="D1" s="107"/>
      <c r="E1" s="107"/>
      <c r="F1" s="107"/>
      <c r="G1" s="107"/>
      <c r="H1" s="41"/>
    </row>
    <row r="2" spans="1:7" ht="18.75" customHeight="1" thickBot="1">
      <c r="A2" s="108"/>
      <c r="B2" s="108"/>
      <c r="C2" s="108"/>
      <c r="D2" s="108"/>
      <c r="E2" s="108"/>
      <c r="F2" s="108"/>
      <c r="G2" s="108"/>
    </row>
    <row r="3" spans="1:8" ht="13.5" thickBot="1">
      <c r="A3" s="42"/>
      <c r="B3" s="43"/>
      <c r="C3" s="44"/>
      <c r="D3" s="43"/>
      <c r="E3" s="45"/>
      <c r="F3" s="109" t="s">
        <v>67</v>
      </c>
      <c r="G3" s="110"/>
      <c r="H3" s="43"/>
    </row>
    <row r="4" spans="1:8" ht="12.75">
      <c r="A4" s="46" t="s">
        <v>68</v>
      </c>
      <c r="B4" s="47" t="s">
        <v>69</v>
      </c>
      <c r="C4" s="48" t="s">
        <v>70</v>
      </c>
      <c r="D4" s="47" t="s">
        <v>71</v>
      </c>
      <c r="E4" s="49" t="s">
        <v>72</v>
      </c>
      <c r="F4" s="50"/>
      <c r="G4" s="50"/>
      <c r="H4" s="50" t="s">
        <v>73</v>
      </c>
    </row>
    <row r="5" spans="1:8" ht="12.75">
      <c r="A5" s="46" t="s">
        <v>74</v>
      </c>
      <c r="B5" s="47"/>
      <c r="C5" s="48"/>
      <c r="D5" s="47" t="s">
        <v>75</v>
      </c>
      <c r="E5" s="51" t="s">
        <v>76</v>
      </c>
      <c r="F5" s="47" t="s">
        <v>77</v>
      </c>
      <c r="G5" s="47" t="s">
        <v>78</v>
      </c>
      <c r="H5" s="47"/>
    </row>
    <row r="6" spans="1:8" ht="12.75">
      <c r="A6" s="46"/>
      <c r="B6" s="47"/>
      <c r="C6" s="48"/>
      <c r="D6" s="47" t="s">
        <v>79</v>
      </c>
      <c r="E6" s="52"/>
      <c r="F6" s="47" t="s">
        <v>80</v>
      </c>
      <c r="G6" s="47" t="s">
        <v>81</v>
      </c>
      <c r="H6" s="53"/>
    </row>
    <row r="7" spans="1:8" ht="12.75">
      <c r="A7" s="54"/>
      <c r="B7" s="53"/>
      <c r="C7" s="55"/>
      <c r="D7" s="53"/>
      <c r="E7" s="52"/>
      <c r="F7" s="53"/>
      <c r="G7" s="47" t="s">
        <v>82</v>
      </c>
      <c r="H7" s="53"/>
    </row>
    <row r="8" spans="1:8" ht="13.5" thickBot="1">
      <c r="A8" s="56"/>
      <c r="B8" s="57"/>
      <c r="C8" s="58"/>
      <c r="D8" s="57"/>
      <c r="E8" s="59"/>
      <c r="F8" s="57"/>
      <c r="G8" s="57"/>
      <c r="H8" s="57"/>
    </row>
    <row r="9" spans="1:8" ht="12.75">
      <c r="A9" s="43"/>
      <c r="B9" s="45"/>
      <c r="C9" s="42"/>
      <c r="D9" s="43"/>
      <c r="E9" s="45"/>
      <c r="F9" s="45"/>
      <c r="G9" s="45"/>
      <c r="H9" s="45"/>
    </row>
    <row r="10" spans="1:8" ht="12.75">
      <c r="A10" s="47">
        <v>1</v>
      </c>
      <c r="B10" s="52" t="s">
        <v>83</v>
      </c>
      <c r="C10" s="48" t="s">
        <v>84</v>
      </c>
      <c r="D10" s="47" t="s">
        <v>85</v>
      </c>
      <c r="E10" s="60">
        <f>401.936+49.3</f>
        <v>451.236</v>
      </c>
      <c r="F10" s="60">
        <f>401.936+49.3</f>
        <v>451.236</v>
      </c>
      <c r="G10" s="61">
        <f>+E10-F10</f>
        <v>0</v>
      </c>
      <c r="H10" s="51"/>
    </row>
    <row r="11" spans="1:8" ht="12.75">
      <c r="A11" s="47"/>
      <c r="B11" s="52"/>
      <c r="C11" s="48" t="s">
        <v>86</v>
      </c>
      <c r="D11" s="47" t="s">
        <v>87</v>
      </c>
      <c r="E11" s="61">
        <v>1813.6</v>
      </c>
      <c r="F11" s="61">
        <v>225.2</v>
      </c>
      <c r="G11" s="61">
        <f>+E11-F11</f>
        <v>1588.3999999999999</v>
      </c>
      <c r="H11" s="51"/>
    </row>
    <row r="12" spans="1:8" ht="12.75">
      <c r="A12" s="47"/>
      <c r="B12" s="52"/>
      <c r="C12" s="46" t="s">
        <v>88</v>
      </c>
      <c r="D12" s="47" t="s">
        <v>89</v>
      </c>
      <c r="E12" s="60">
        <v>409.6</v>
      </c>
      <c r="F12" s="61">
        <v>41.8</v>
      </c>
      <c r="G12" s="61">
        <f>+E12-F12</f>
        <v>367.8</v>
      </c>
      <c r="H12" s="51"/>
    </row>
    <row r="13" spans="1:8" ht="12.75">
      <c r="A13" s="47"/>
      <c r="B13" s="52"/>
      <c r="C13" s="46"/>
      <c r="D13" s="47"/>
      <c r="E13" s="62"/>
      <c r="F13" s="63"/>
      <c r="G13" s="61"/>
      <c r="H13" s="64"/>
    </row>
    <row r="14" spans="1:8" ht="12.75">
      <c r="A14" s="47"/>
      <c r="B14" s="52"/>
      <c r="C14" s="65" t="s">
        <v>90</v>
      </c>
      <c r="D14" s="66"/>
      <c r="E14" s="67">
        <f>SUM(E10:E13)</f>
        <v>2674.4359999999997</v>
      </c>
      <c r="F14" s="67">
        <f>SUM(F10:F13)</f>
        <v>718.2359999999999</v>
      </c>
      <c r="G14" s="67">
        <f>SUM(G10:G13)</f>
        <v>1956.1999999999998</v>
      </c>
      <c r="H14" s="51"/>
    </row>
    <row r="15" spans="1:8" ht="13.5" thickBot="1">
      <c r="A15" s="68"/>
      <c r="B15" s="69"/>
      <c r="C15" s="70"/>
      <c r="D15" s="71"/>
      <c r="E15" s="62"/>
      <c r="F15" s="62"/>
      <c r="G15" s="62"/>
      <c r="H15" s="64"/>
    </row>
    <row r="16" spans="1:8" ht="7.5" customHeight="1">
      <c r="A16" s="43"/>
      <c r="B16" s="45"/>
      <c r="C16" s="72"/>
      <c r="D16" s="72"/>
      <c r="E16" s="73"/>
      <c r="F16" s="73"/>
      <c r="G16" s="73"/>
      <c r="H16" s="72"/>
    </row>
    <row r="17" spans="1:8" ht="12.75">
      <c r="A17" s="53"/>
      <c r="B17" s="74" t="s">
        <v>18</v>
      </c>
      <c r="C17" s="75"/>
      <c r="D17" s="75"/>
      <c r="E17" s="76">
        <f>E14</f>
        <v>2674.4359999999997</v>
      </c>
      <c r="F17" s="76">
        <f>F14</f>
        <v>718.2359999999999</v>
      </c>
      <c r="G17" s="76">
        <f>G14</f>
        <v>1956.1999999999998</v>
      </c>
      <c r="H17" s="76">
        <f>H14</f>
        <v>0</v>
      </c>
    </row>
    <row r="18" spans="1:8" ht="7.5" customHeight="1" thickBot="1">
      <c r="A18" s="57"/>
      <c r="B18" s="59"/>
      <c r="C18" s="77"/>
      <c r="D18" s="77"/>
      <c r="E18" s="78"/>
      <c r="F18" s="78"/>
      <c r="G18" s="78"/>
      <c r="H18" s="78"/>
    </row>
    <row r="19" spans="1:8" ht="12.75">
      <c r="A19" s="55"/>
      <c r="B19" s="55"/>
      <c r="C19" s="79"/>
      <c r="D19" s="79"/>
      <c r="E19" s="48"/>
      <c r="F19" s="48"/>
      <c r="G19" s="48"/>
      <c r="H19" s="48"/>
    </row>
    <row r="20" spans="1:7" ht="47.25" customHeight="1">
      <c r="A20" s="80" t="s">
        <v>91</v>
      </c>
      <c r="B20" s="80" t="s">
        <v>92</v>
      </c>
      <c r="C20" s="80" t="s">
        <v>93</v>
      </c>
      <c r="D20" s="80" t="s">
        <v>94</v>
      </c>
      <c r="E20" s="81" t="s">
        <v>95</v>
      </c>
      <c r="F20" s="80" t="s">
        <v>96</v>
      </c>
      <c r="G20" s="82"/>
    </row>
    <row r="21" spans="1:8" ht="15">
      <c r="A21" s="83">
        <v>1</v>
      </c>
      <c r="B21" s="84">
        <v>13190.890000000014</v>
      </c>
      <c r="C21" s="84">
        <v>244581.54</v>
      </c>
      <c r="D21" s="84">
        <v>234319.01</v>
      </c>
      <c r="E21" s="84">
        <v>41607</v>
      </c>
      <c r="F21" s="84">
        <f>B21+C21-D21</f>
        <v>23453.420000000013</v>
      </c>
      <c r="G21" s="85"/>
      <c r="H21" s="48"/>
    </row>
    <row r="22" spans="1:8" ht="12.75">
      <c r="A22" s="55"/>
      <c r="B22" s="55"/>
      <c r="C22" s="79"/>
      <c r="D22" s="79"/>
      <c r="E22" s="48"/>
      <c r="F22" s="48"/>
      <c r="G22" s="48"/>
      <c r="H22" s="48"/>
    </row>
    <row r="23" spans="1:6" ht="48.75" customHeight="1">
      <c r="A23" s="80" t="s">
        <v>91</v>
      </c>
      <c r="B23" s="80" t="s">
        <v>97</v>
      </c>
      <c r="C23" s="80" t="s">
        <v>98</v>
      </c>
      <c r="D23" s="80" t="s">
        <v>99</v>
      </c>
      <c r="E23" s="80" t="s">
        <v>100</v>
      </c>
      <c r="F23" s="80" t="s">
        <v>101</v>
      </c>
    </row>
    <row r="24" spans="1:8" ht="15">
      <c r="A24" s="86">
        <v>1</v>
      </c>
      <c r="B24" s="87">
        <v>225300.71</v>
      </c>
      <c r="C24" s="87">
        <f>+D21+E21</f>
        <v>275926.01</v>
      </c>
      <c r="D24" s="87">
        <v>718236</v>
      </c>
      <c r="E24" s="87">
        <v>56597.13</v>
      </c>
      <c r="F24" s="87">
        <f>B24+C24-D24+E24</f>
        <v>-160412.15000000002</v>
      </c>
      <c r="G24" s="48"/>
      <c r="H24" s="48"/>
    </row>
    <row r="25" spans="1:8" ht="12.75">
      <c r="A25" s="55"/>
      <c r="B25" s="55"/>
      <c r="C25" s="79"/>
      <c r="D25" s="79"/>
      <c r="E25" s="48"/>
      <c r="F25" s="48"/>
      <c r="G25" s="48"/>
      <c r="H25" s="48"/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2014-06-26T11:14:13Z</dcterms:created>
  <dcterms:modified xsi:type="dcterms:W3CDTF">2014-07-04T08:01:54Z</dcterms:modified>
  <cp:category/>
  <cp:version/>
  <cp:contentType/>
  <cp:contentStatus/>
</cp:coreProperties>
</file>