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<sst xmlns="http://schemas.openxmlformats.org/spreadsheetml/2006/main" count="107" uniqueCount="97">
  <si>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</si>
  <si>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</si>
  <si>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</si>
  <si>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</si>
  <si>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</si>
  <si>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</si>
  <si>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</si>
  <si>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</si>
  <si>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</si>
  <si>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</si>
  <si>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</si>
  <si>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</si>
  <si>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</si>
  <si>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</si>
  <si>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</si>
  <si>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</si>
  <si>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</si>
  <si>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</si>
  <si>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</si>
  <si>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</si>
  <si>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</si>
  <si>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</si>
  <si>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</si>
  <si>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</si>
  <si>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</si>
  <si>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</si>
  <si>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</si>
  <si>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</si>
  <si>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</si>
  <si>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</si>
  <si>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</si>
  <si>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</si>
  <si>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</si>
  <si>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</si>
  <si>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</si>
  <si>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</si>
  <si>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</si>
  <si>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</si>
  <si>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Примерова Е.Б.</t>
  </si>
  <si>
    <t xml:space="preserve">Поступило от  Примерова Е.Б.. за управление и содержание общедомового имущества, и за сбор ТБО 15110.33 руб. 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</si>
  <si>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</si>
  <si>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</si>
  <si>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</si>
  <si>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9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</si>
  <si>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</si>
  <si>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</si>
  <si>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</si>
  <si>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</si>
  <si>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</si>
  <si>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</si>
  <si>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</si>
  <si>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</si>
  <si>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</si>
  <si>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</si>
  <si>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317,33 </t>
    </r>
    <r>
      <rPr>
        <sz val="10"/>
        <rFont val="Arial Cyr"/>
        <family val="0"/>
      </rPr>
      <t>тыс.рублей, в том числе:</t>
    </r>
  </si>
  <si>
    <t>восстановление покрытия козырьков, кровли - 28,56 т.р.</t>
  </si>
  <si>
    <t>герметизация швов - 199,52 т.р.</t>
  </si>
  <si>
    <t>замена лифтового оборудования - 66,85 т.р.</t>
  </si>
  <si>
    <t>аварийное обслуживание - 10,74 т.р.</t>
  </si>
  <si>
    <t>окраска дверей подъездов и мус.камер - 1,63 т.р.</t>
  </si>
  <si>
    <t>проверка вентканалов - 1,98 т.р.</t>
  </si>
  <si>
    <t>очистка козырьков от снега - 1,25 т.р.</t>
  </si>
  <si>
    <t>смена дверных приборов - 3,67 т.р.</t>
  </si>
  <si>
    <t>прочие - 3,13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</si>
  <si>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Молодцова,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</si>
  <si>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</si>
  <si>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</si>
  <si>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</si>
  <si>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</si>
  <si>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</si>
  <si>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</si>
  <si>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</si>
  <si>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</si>
  <si>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</si>
  <si>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</si>
  <si>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</si>
  <si>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</si>
  <si>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</si>
  <si>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</si>
  <si>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</si>
  <si>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</si>
  <si>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д.9</t>
  </si>
  <si>
    <t>герметизация швов</t>
  </si>
  <si>
    <t>192 м.п.</t>
  </si>
  <si>
    <t>замена стояков гвс и хвс</t>
  </si>
  <si>
    <t>1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</si>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</sst>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0" borderId="17" xfId="52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5" sqref="A5:IV1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8" t="s">
        <v>1</v>
      </c>
      <c r="D5" s="98"/>
      <c r="E5" s="98"/>
      <c r="F5" s="98"/>
      <c r="G5" s="98"/>
      <c r="H5" s="98"/>
      <c r="I5" s="98"/>
    </row>
    <row r="6" spans="3:9" ht="12.75">
      <c r="C6" s="99" t="s">
        <v>2</v>
      </c>
      <c r="D6" s="99"/>
      <c r="E6" s="99"/>
      <c r="F6" s="99"/>
      <c r="G6" s="99"/>
      <c r="H6" s="99"/>
      <c r="I6" s="99"/>
    </row>
    <row r="7" spans="3:9" ht="12.75">
      <c r="C7" s="99" t="s">
        <v>3</v>
      </c>
      <c r="D7" s="99"/>
      <c r="E7" s="99"/>
      <c r="F7" s="99"/>
      <c r="G7" s="99"/>
      <c r="H7" s="99"/>
      <c r="I7" s="99"/>
    </row>
    <row r="8" spans="3:9" ht="6" customHeight="1" thickBot="1">
      <c r="C8" s="100"/>
      <c r="D8" s="100"/>
      <c r="E8" s="100"/>
      <c r="F8" s="100"/>
      <c r="G8" s="100"/>
      <c r="H8" s="100"/>
      <c r="I8" s="100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1" t="s">
        <v>11</v>
      </c>
      <c r="D10" s="91"/>
      <c r="E10" s="91"/>
      <c r="F10" s="91"/>
      <c r="G10" s="91"/>
      <c r="H10" s="91"/>
      <c r="I10" s="102"/>
    </row>
    <row r="11" spans="3:9" ht="13.5" customHeight="1" thickBot="1">
      <c r="C11" s="12" t="s">
        <v>12</v>
      </c>
      <c r="D11" s="13">
        <v>271655.32999999914</v>
      </c>
      <c r="E11" s="14">
        <v>4474815.8100000005</v>
      </c>
      <c r="F11" s="14">
        <v>4333697.8100000005</v>
      </c>
      <c r="G11" s="14">
        <v>3874212.45644</v>
      </c>
      <c r="H11" s="14">
        <f>+D11+E11-F11</f>
        <v>412773.32999999914</v>
      </c>
      <c r="I11" s="88" t="s">
        <v>13</v>
      </c>
    </row>
    <row r="12" spans="3:9" ht="13.5" customHeight="1" thickBot="1">
      <c r="C12" s="12" t="s">
        <v>14</v>
      </c>
      <c r="D12" s="13">
        <v>141676.84000000008</v>
      </c>
      <c r="E12" s="15">
        <v>1074313.72</v>
      </c>
      <c r="F12" s="15">
        <v>1018616.15</v>
      </c>
      <c r="G12" s="14">
        <v>1757705.05726</v>
      </c>
      <c r="H12" s="14">
        <f>+D12+E12-F12</f>
        <v>197374.41000000003</v>
      </c>
      <c r="I12" s="89"/>
    </row>
    <row r="13" spans="3:9" ht="13.5" customHeight="1" thickBot="1">
      <c r="C13" s="12" t="s">
        <v>15</v>
      </c>
      <c r="D13" s="13">
        <v>79862.25999999966</v>
      </c>
      <c r="E13" s="15">
        <v>759278.88</v>
      </c>
      <c r="F13" s="15">
        <v>719416.35</v>
      </c>
      <c r="G13" s="14">
        <v>748405.32</v>
      </c>
      <c r="H13" s="14">
        <f>+D13+E13-F13</f>
        <v>119724.78999999969</v>
      </c>
      <c r="I13" s="89"/>
    </row>
    <row r="14" spans="3:9" ht="13.5" customHeight="1" thickBot="1">
      <c r="C14" s="12" t="s">
        <v>16</v>
      </c>
      <c r="D14" s="13">
        <v>44230.87999999995</v>
      </c>
      <c r="E14" s="15">
        <v>404996.0800000001</v>
      </c>
      <c r="F14" s="15">
        <v>382615.34</v>
      </c>
      <c r="G14" s="14">
        <f>+E14</f>
        <v>404996.0800000001</v>
      </c>
      <c r="H14" s="14">
        <f>+D14+E14-F14</f>
        <v>66611.62</v>
      </c>
      <c r="I14" s="89"/>
    </row>
    <row r="15" spans="3:9" ht="13.5" customHeight="1" thickBot="1">
      <c r="C15" s="12" t="s">
        <v>17</v>
      </c>
      <c r="D15" s="13">
        <v>0</v>
      </c>
      <c r="E15" s="15">
        <v>89919.92</v>
      </c>
      <c r="F15" s="15">
        <v>100876.11000000002</v>
      </c>
      <c r="G15" s="14">
        <f>+F15+9541.7</f>
        <v>110417.81000000001</v>
      </c>
      <c r="H15" s="14">
        <f>+D15+E15-F15</f>
        <v>-10956.190000000017</v>
      </c>
      <c r="I15" s="90"/>
    </row>
    <row r="16" spans="3:9" ht="13.5" customHeight="1" thickBot="1">
      <c r="C16" s="12" t="s">
        <v>18</v>
      </c>
      <c r="D16" s="16">
        <f>SUM(D11:D15)</f>
        <v>537425.3099999989</v>
      </c>
      <c r="E16" s="16">
        <f>SUM(E11:E15)</f>
        <v>6803324.41</v>
      </c>
      <c r="F16" s="16">
        <f>SUM(F11:F15)</f>
        <v>6555221.760000001</v>
      </c>
      <c r="G16" s="16">
        <f>SUM(G11:G15)</f>
        <v>6895736.7237</v>
      </c>
      <c r="H16" s="16">
        <f>SUM(H11:H15)</f>
        <v>785527.9599999988</v>
      </c>
      <c r="I16" s="12"/>
    </row>
    <row r="17" spans="3:9" ht="13.5" customHeight="1" thickBot="1">
      <c r="C17" s="91" t="s">
        <v>19</v>
      </c>
      <c r="D17" s="91"/>
      <c r="E17" s="91"/>
      <c r="F17" s="91"/>
      <c r="G17" s="91"/>
      <c r="H17" s="91"/>
      <c r="I17" s="91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177061.8799999999</v>
      </c>
      <c r="E19" s="20">
        <v>2374088.75</v>
      </c>
      <c r="F19" s="20">
        <v>2312844.31</v>
      </c>
      <c r="G19" s="20">
        <f>+E19</f>
        <v>2374088.75</v>
      </c>
      <c r="H19" s="20">
        <f aca="true" t="shared" si="0" ref="H19:H25">+D19+E19-F19</f>
        <v>238306.31999999983</v>
      </c>
      <c r="I19" s="92" t="s">
        <v>22</v>
      </c>
    </row>
    <row r="20" spans="3:10" ht="14.25" customHeight="1" thickBot="1">
      <c r="C20" s="12" t="s">
        <v>23</v>
      </c>
      <c r="D20" s="13">
        <v>35222.81999999995</v>
      </c>
      <c r="E20" s="14">
        <v>465231.48</v>
      </c>
      <c r="F20" s="14">
        <v>452875.93</v>
      </c>
      <c r="G20" s="20">
        <v>317327.70653264585</v>
      </c>
      <c r="H20" s="20">
        <f t="shared" si="0"/>
        <v>47578.36999999994</v>
      </c>
      <c r="I20" s="93"/>
      <c r="J20" s="21"/>
    </row>
    <row r="21" spans="3:9" ht="13.5" customHeight="1" thickBot="1">
      <c r="C21" s="17" t="s">
        <v>24</v>
      </c>
      <c r="D21" s="22">
        <v>29597.429999999935</v>
      </c>
      <c r="E21" s="14">
        <v>394825.28</v>
      </c>
      <c r="F21" s="14">
        <v>384392.7</v>
      </c>
      <c r="G21" s="20">
        <v>145221</v>
      </c>
      <c r="H21" s="20">
        <f t="shared" si="0"/>
        <v>40030.00999999995</v>
      </c>
      <c r="I21" s="23"/>
    </row>
    <row r="22" spans="3:9" ht="12.75" customHeight="1" thickBot="1">
      <c r="C22" s="12" t="s">
        <v>25</v>
      </c>
      <c r="D22" s="13">
        <v>25046.899999999965</v>
      </c>
      <c r="E22" s="14">
        <v>337101.09</v>
      </c>
      <c r="F22" s="14">
        <v>328884.76</v>
      </c>
      <c r="G22" s="20">
        <f>+E22</f>
        <v>337101.09</v>
      </c>
      <c r="H22" s="20">
        <f t="shared" si="0"/>
        <v>33263.22999999998</v>
      </c>
      <c r="I22" s="23" t="s">
        <v>26</v>
      </c>
    </row>
    <row r="23" spans="3:9" ht="13.5" customHeight="1" thickBot="1">
      <c r="C23" s="12" t="s">
        <v>27</v>
      </c>
      <c r="D23" s="13">
        <v>37408.64000000007</v>
      </c>
      <c r="E23" s="14">
        <v>506117.91</v>
      </c>
      <c r="F23" s="14">
        <v>492960.24</v>
      </c>
      <c r="G23" s="20">
        <v>520269.8864884401</v>
      </c>
      <c r="H23" s="20">
        <f t="shared" si="0"/>
        <v>50566.310000000056</v>
      </c>
      <c r="I23" s="24" t="s">
        <v>28</v>
      </c>
    </row>
    <row r="24" spans="3:9" ht="13.5" customHeight="1" thickBot="1">
      <c r="C24" s="12" t="s">
        <v>29</v>
      </c>
      <c r="D24" s="13">
        <v>1818.4700000000048</v>
      </c>
      <c r="E24" s="15">
        <v>23968.61</v>
      </c>
      <c r="F24" s="15">
        <v>23355.85</v>
      </c>
      <c r="G24" s="20">
        <f>+E24</f>
        <v>23968.61</v>
      </c>
      <c r="H24" s="20">
        <f t="shared" si="0"/>
        <v>2431.230000000007</v>
      </c>
      <c r="I24" s="24" t="s">
        <v>30</v>
      </c>
    </row>
    <row r="25" spans="3:9" ht="13.5" customHeight="1" thickBot="1">
      <c r="C25" s="17" t="s">
        <v>31</v>
      </c>
      <c r="D25" s="13">
        <v>25143.47999999998</v>
      </c>
      <c r="E25" s="15">
        <v>310587.54000000004</v>
      </c>
      <c r="F25" s="15">
        <v>300574.53</v>
      </c>
      <c r="G25" s="20">
        <f>+E25</f>
        <v>310587.54000000004</v>
      </c>
      <c r="H25" s="20">
        <f t="shared" si="0"/>
        <v>35156.48999999999</v>
      </c>
      <c r="I25" s="23"/>
    </row>
    <row r="26" spans="3:9" ht="13.5" customHeight="1" thickBot="1">
      <c r="C26" s="12" t="s">
        <v>32</v>
      </c>
      <c r="D26" s="25">
        <v>8347.62000000001</v>
      </c>
      <c r="E26" s="15">
        <v>114192.49</v>
      </c>
      <c r="F26" s="15">
        <v>111222.25</v>
      </c>
      <c r="G26" s="20">
        <f>+E26</f>
        <v>114192.49</v>
      </c>
      <c r="H26" s="15">
        <f>+D26+E26-F26</f>
        <v>11317.860000000015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339647.2399999998</v>
      </c>
      <c r="E27" s="16">
        <f>SUM(E19:E26)</f>
        <v>4526113.15</v>
      </c>
      <c r="F27" s="16">
        <f>SUM(F19:F26)</f>
        <v>4407110.57</v>
      </c>
      <c r="G27" s="16">
        <f>SUM(G19:G26)</f>
        <v>4142757.073021086</v>
      </c>
      <c r="H27" s="16">
        <f>SUM(H19:H26)</f>
        <v>458649.8199999997</v>
      </c>
      <c r="I27" s="26"/>
    </row>
    <row r="28" spans="3:9" ht="13.5" customHeight="1" thickBot="1">
      <c r="C28" s="94" t="s">
        <v>34</v>
      </c>
      <c r="D28" s="94"/>
      <c r="E28" s="94"/>
      <c r="F28" s="94"/>
      <c r="G28" s="94"/>
      <c r="H28" s="94"/>
      <c r="I28" s="94"/>
    </row>
    <row r="29" spans="3:9" ht="25.5" customHeight="1" thickBot="1">
      <c r="C29" s="28" t="s">
        <v>35</v>
      </c>
      <c r="D29" s="95" t="s">
        <v>36</v>
      </c>
      <c r="E29" s="96"/>
      <c r="F29" s="96"/>
      <c r="G29" s="96"/>
      <c r="H29" s="97"/>
      <c r="I29" s="29" t="s">
        <v>37</v>
      </c>
    </row>
    <row r="30" spans="3:9" ht="26.25" customHeight="1" thickBot="1">
      <c r="C30" s="30" t="s">
        <v>38</v>
      </c>
      <c r="D30" s="95" t="s">
        <v>39</v>
      </c>
      <c r="E30" s="96"/>
      <c r="F30" s="96"/>
      <c r="G30" s="96"/>
      <c r="H30" s="97"/>
      <c r="I30" s="31" t="s">
        <v>38</v>
      </c>
    </row>
    <row r="31" spans="3:8" ht="16.5" customHeight="1">
      <c r="C31" s="32" t="s">
        <v>40</v>
      </c>
      <c r="D31" s="32"/>
      <c r="E31" s="32"/>
      <c r="F31" s="32"/>
      <c r="G31" s="32"/>
      <c r="H31" s="33">
        <f>+H16+H27</f>
        <v>1244177.7799999984</v>
      </c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8:I28"/>
    <mergeCell ref="D29:H29"/>
    <mergeCell ref="D30:H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625" style="35" customWidth="1"/>
    <col min="10" max="16384" width="8.875" style="35" customWidth="1"/>
  </cols>
  <sheetData>
    <row r="1" spans="1:9" ht="14.25">
      <c r="A1" s="103" t="s">
        <v>41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42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43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6" t="s">
        <v>44</v>
      </c>
      <c r="B4" s="36" t="s">
        <v>45</v>
      </c>
      <c r="C4" s="36" t="s">
        <v>46</v>
      </c>
      <c r="D4" s="36" t="s">
        <v>47</v>
      </c>
      <c r="E4" s="36" t="s">
        <v>48</v>
      </c>
      <c r="F4" s="37" t="s">
        <v>49</v>
      </c>
      <c r="G4" s="37" t="s">
        <v>50</v>
      </c>
      <c r="H4" s="36" t="s">
        <v>51</v>
      </c>
      <c r="I4" s="36" t="s">
        <v>52</v>
      </c>
    </row>
    <row r="5" spans="1:9" ht="14.25">
      <c r="A5" s="38" t="s">
        <v>53</v>
      </c>
      <c r="B5" s="39">
        <v>-239.77364000000006</v>
      </c>
      <c r="C5" s="39"/>
      <c r="D5" s="39">
        <v>465.23148</v>
      </c>
      <c r="E5" s="39">
        <v>452.87593</v>
      </c>
      <c r="F5" s="39">
        <v>19.43033</v>
      </c>
      <c r="G5" s="39">
        <v>317.32771</v>
      </c>
      <c r="H5" s="39">
        <v>47.57837</v>
      </c>
      <c r="I5" s="39">
        <f>B5+D5+F5-G5</f>
        <v>-72.43954000000011</v>
      </c>
    </row>
    <row r="7" ht="14.25">
      <c r="A7" s="35" t="s">
        <v>54</v>
      </c>
    </row>
    <row r="8" ht="14.25">
      <c r="A8" s="35" t="s">
        <v>55</v>
      </c>
    </row>
    <row r="9" ht="14.25">
      <c r="A9" s="35" t="s">
        <v>56</v>
      </c>
    </row>
    <row r="10" ht="14.25">
      <c r="A10" s="35" t="s">
        <v>57</v>
      </c>
    </row>
    <row r="11" ht="14.25">
      <c r="A11" s="35" t="s">
        <v>58</v>
      </c>
    </row>
    <row r="12" ht="14.25">
      <c r="A12" s="35" t="s">
        <v>59</v>
      </c>
    </row>
    <row r="13" ht="14.25">
      <c r="A13" s="35" t="s">
        <v>60</v>
      </c>
    </row>
    <row r="14" ht="14.25">
      <c r="A14" s="35" t="s">
        <v>61</v>
      </c>
    </row>
    <row r="15" ht="14.25">
      <c r="A15" s="35" t="s">
        <v>62</v>
      </c>
    </row>
    <row r="16" ht="14.25">
      <c r="A16" s="35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9"/>
    </sheetView>
  </sheetViews>
  <sheetFormatPr defaultColWidth="9.00390625" defaultRowHeight="12.75"/>
  <cols>
    <col min="1" max="1" width="5.50390625" style="0" customWidth="1"/>
    <col min="2" max="2" width="23.625" style="0" customWidth="1"/>
    <col min="3" max="3" width="34.375" style="0" customWidth="1"/>
    <col min="4" max="4" width="22.625" style="0" customWidth="1"/>
    <col min="5" max="5" width="24.00390625" style="0" customWidth="1"/>
    <col min="6" max="6" width="24.8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4" t="s">
        <v>64</v>
      </c>
      <c r="B1" s="104"/>
      <c r="C1" s="104"/>
      <c r="D1" s="104"/>
      <c r="E1" s="104"/>
      <c r="F1" s="104"/>
      <c r="G1" s="104"/>
      <c r="H1" s="40"/>
    </row>
    <row r="2" spans="1:7" ht="27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1"/>
      <c r="B3" s="42"/>
      <c r="C3" s="43"/>
      <c r="D3" s="42"/>
      <c r="E3" s="44"/>
      <c r="F3" s="106" t="s">
        <v>65</v>
      </c>
      <c r="G3" s="107"/>
      <c r="H3" s="42"/>
    </row>
    <row r="4" spans="1:8" ht="12.75">
      <c r="A4" s="45" t="s">
        <v>66</v>
      </c>
      <c r="B4" s="46" t="s">
        <v>67</v>
      </c>
      <c r="C4" s="47" t="s">
        <v>68</v>
      </c>
      <c r="D4" s="46" t="s">
        <v>69</v>
      </c>
      <c r="E4" s="48" t="s">
        <v>70</v>
      </c>
      <c r="F4" s="49"/>
      <c r="G4" s="49"/>
      <c r="H4" s="49" t="s">
        <v>71</v>
      </c>
    </row>
    <row r="5" spans="1:8" ht="12.75">
      <c r="A5" s="45" t="s">
        <v>72</v>
      </c>
      <c r="B5" s="46"/>
      <c r="C5" s="47"/>
      <c r="D5" s="46" t="s">
        <v>73</v>
      </c>
      <c r="E5" s="50" t="s">
        <v>74</v>
      </c>
      <c r="F5" s="46" t="s">
        <v>75</v>
      </c>
      <c r="G5" s="46" t="s">
        <v>76</v>
      </c>
      <c r="H5" s="46"/>
    </row>
    <row r="6" spans="1:8" ht="12.75">
      <c r="A6" s="45"/>
      <c r="B6" s="46"/>
      <c r="C6" s="47"/>
      <c r="D6" s="46" t="s">
        <v>77</v>
      </c>
      <c r="E6" s="51"/>
      <c r="F6" s="46" t="s">
        <v>78</v>
      </c>
      <c r="G6" s="46" t="s">
        <v>79</v>
      </c>
      <c r="H6" s="52"/>
    </row>
    <row r="7" spans="1:8" ht="12.75">
      <c r="A7" s="53"/>
      <c r="B7" s="52"/>
      <c r="C7" s="54"/>
      <c r="D7" s="52"/>
      <c r="E7" s="51"/>
      <c r="F7" s="52"/>
      <c r="G7" s="46" t="s">
        <v>80</v>
      </c>
      <c r="H7" s="52"/>
    </row>
    <row r="8" spans="1:8" ht="13.5" thickBot="1">
      <c r="A8" s="55"/>
      <c r="B8" s="56"/>
      <c r="C8" s="57"/>
      <c r="D8" s="56"/>
      <c r="E8" s="58"/>
      <c r="F8" s="56"/>
      <c r="G8" s="56"/>
      <c r="H8" s="56"/>
    </row>
    <row r="9" spans="1:8" ht="12.75">
      <c r="A9" s="42"/>
      <c r="B9" s="44"/>
      <c r="C9" s="41"/>
      <c r="D9" s="42"/>
      <c r="E9" s="44"/>
      <c r="F9" s="44"/>
      <c r="G9" s="44"/>
      <c r="H9" s="44"/>
    </row>
    <row r="10" spans="1:8" ht="12.75">
      <c r="A10" s="46">
        <v>1</v>
      </c>
      <c r="B10" s="51" t="s">
        <v>81</v>
      </c>
      <c r="C10" s="47" t="s">
        <v>82</v>
      </c>
      <c r="D10" s="46" t="s">
        <v>83</v>
      </c>
      <c r="E10" s="59">
        <f>36.221+87</f>
        <v>123.221</v>
      </c>
      <c r="F10" s="59">
        <f>36.221+87</f>
        <v>123.221</v>
      </c>
      <c r="G10" s="60">
        <f>+E10-F10</f>
        <v>0</v>
      </c>
      <c r="H10" s="50"/>
    </row>
    <row r="11" spans="1:8" ht="12.75">
      <c r="A11" s="46"/>
      <c r="B11" s="51"/>
      <c r="C11" s="47" t="s">
        <v>84</v>
      </c>
      <c r="D11" s="46" t="s">
        <v>85</v>
      </c>
      <c r="E11" s="60">
        <v>211.5</v>
      </c>
      <c r="F11" s="60">
        <v>22</v>
      </c>
      <c r="G11" s="60">
        <f>+E11-F11</f>
        <v>189.5</v>
      </c>
      <c r="H11" s="50"/>
    </row>
    <row r="12" spans="1:8" ht="12.75">
      <c r="A12" s="46"/>
      <c r="B12" s="51"/>
      <c r="C12" s="45"/>
      <c r="D12" s="46"/>
      <c r="E12" s="61"/>
      <c r="F12" s="62"/>
      <c r="G12" s="60"/>
      <c r="H12" s="63"/>
    </row>
    <row r="13" spans="1:8" ht="12.75">
      <c r="A13" s="46"/>
      <c r="B13" s="51"/>
      <c r="C13" s="64" t="s">
        <v>86</v>
      </c>
      <c r="D13" s="65"/>
      <c r="E13" s="66">
        <f>SUM(E10:E12)</f>
        <v>334.721</v>
      </c>
      <c r="F13" s="66">
        <f>SUM(F10:F12)</f>
        <v>145.221</v>
      </c>
      <c r="G13" s="66">
        <f>SUM(G10:G12)</f>
        <v>189.5</v>
      </c>
      <c r="H13" s="50"/>
    </row>
    <row r="14" spans="1:8" ht="13.5" thickBot="1">
      <c r="A14" s="67"/>
      <c r="B14" s="68"/>
      <c r="C14" s="69"/>
      <c r="D14" s="70"/>
      <c r="E14" s="61"/>
      <c r="F14" s="61"/>
      <c r="G14" s="61"/>
      <c r="H14" s="63"/>
    </row>
    <row r="15" spans="1:8" ht="12.75">
      <c r="A15" s="42"/>
      <c r="B15" s="44"/>
      <c r="C15" s="71"/>
      <c r="D15" s="71"/>
      <c r="E15" s="72"/>
      <c r="F15" s="72"/>
      <c r="G15" s="72"/>
      <c r="H15" s="71"/>
    </row>
    <row r="16" spans="1:8" ht="12.75">
      <c r="A16" s="52"/>
      <c r="B16" s="73" t="s">
        <v>18</v>
      </c>
      <c r="C16" s="74"/>
      <c r="D16" s="74"/>
      <c r="E16" s="75">
        <f>E13</f>
        <v>334.721</v>
      </c>
      <c r="F16" s="75">
        <f>F13</f>
        <v>145.221</v>
      </c>
      <c r="G16" s="75">
        <f>G13</f>
        <v>189.5</v>
      </c>
      <c r="H16" s="75">
        <f>H13</f>
        <v>0</v>
      </c>
    </row>
    <row r="17" spans="1:8" ht="13.5" thickBot="1">
      <c r="A17" s="56"/>
      <c r="B17" s="58"/>
      <c r="C17" s="76"/>
      <c r="D17" s="76"/>
      <c r="E17" s="77"/>
      <c r="F17" s="77"/>
      <c r="G17" s="77"/>
      <c r="H17" s="77"/>
    </row>
    <row r="18" spans="1:8" ht="12.75">
      <c r="A18" s="54"/>
      <c r="B18" s="54"/>
      <c r="C18" s="78"/>
      <c r="D18" s="78"/>
      <c r="E18" s="47"/>
      <c r="F18" s="47"/>
      <c r="G18" s="47"/>
      <c r="H18" s="47"/>
    </row>
    <row r="19" spans="1:7" ht="48" customHeight="1">
      <c r="A19" s="79" t="s">
        <v>87</v>
      </c>
      <c r="B19" s="79" t="s">
        <v>88</v>
      </c>
      <c r="C19" s="79" t="s">
        <v>89</v>
      </c>
      <c r="D19" s="79" t="s">
        <v>90</v>
      </c>
      <c r="E19" s="80" t="s">
        <v>91</v>
      </c>
      <c r="F19" s="79" t="s">
        <v>92</v>
      </c>
      <c r="G19" s="81"/>
    </row>
    <row r="20" spans="1:8" ht="15">
      <c r="A20" s="82">
        <v>1</v>
      </c>
      <c r="B20" s="83">
        <v>29597.429999999993</v>
      </c>
      <c r="C20" s="83">
        <v>394825.28</v>
      </c>
      <c r="D20" s="83">
        <v>384392.7</v>
      </c>
      <c r="E20" s="83">
        <v>55938.24000000001</v>
      </c>
      <c r="F20" s="83">
        <f>+B20+C20-D20</f>
        <v>40030.01000000001</v>
      </c>
      <c r="G20" s="84"/>
      <c r="H20" s="47"/>
    </row>
    <row r="21" spans="1:8" ht="15">
      <c r="A21" s="85"/>
      <c r="B21" s="84"/>
      <c r="C21" s="84"/>
      <c r="D21" s="84"/>
      <c r="E21" s="84"/>
      <c r="F21" s="84"/>
      <c r="G21" s="84"/>
      <c r="H21" s="47"/>
    </row>
    <row r="22" spans="1:5" ht="52.5" customHeight="1">
      <c r="A22" s="79" t="s">
        <v>87</v>
      </c>
      <c r="B22" s="79" t="s">
        <v>93</v>
      </c>
      <c r="C22" s="79" t="s">
        <v>94</v>
      </c>
      <c r="D22" s="79" t="s">
        <v>95</v>
      </c>
      <c r="E22" s="79" t="s">
        <v>96</v>
      </c>
    </row>
    <row r="23" spans="1:8" ht="15">
      <c r="A23" s="86">
        <v>1</v>
      </c>
      <c r="B23" s="87">
        <v>-337451.83</v>
      </c>
      <c r="C23" s="87">
        <f>+D20+E20</f>
        <v>440330.94</v>
      </c>
      <c r="D23" s="87">
        <v>145221</v>
      </c>
      <c r="E23" s="87">
        <f>+B23+C23-D23</f>
        <v>-42341.890000000014</v>
      </c>
      <c r="F23" s="84"/>
      <c r="G23" s="84"/>
      <c r="H23" s="47"/>
    </row>
    <row r="24" spans="1:8" ht="15">
      <c r="A24" s="85"/>
      <c r="B24" s="84"/>
      <c r="C24" s="84"/>
      <c r="D24" s="84"/>
      <c r="E24" s="84"/>
      <c r="F24" s="84"/>
      <c r="G24" s="84"/>
      <c r="H24" s="47"/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2014-06-26T11:14:50Z</dcterms:created>
  <dcterms:modified xsi:type="dcterms:W3CDTF">2014-07-04T08:02:25Z</dcterms:modified>
  <cp:category/>
  <cp:version/>
  <cp:contentType/>
  <cp:contentStatus/>
</cp:coreProperties>
</file>