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2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<sst xmlns="http://schemas.openxmlformats.org/spreadsheetml/2006/main" count="107" uniqueCount="98">
  <si>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</si>
  <si>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</si>
  <si>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</si>
  <si>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8/1  по ул. Молодежная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</si>
  <si>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</si>
  <si>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</si>
  <si>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</si>
  <si>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</si>
  <si>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</si>
  <si>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</si>
  <si>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</si>
  <si>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</si>
  <si>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</si>
  <si>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</si>
  <si>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</si>
  <si>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</si>
  <si>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</si>
  <si>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</si>
  <si>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</si>
  <si>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</si>
  <si>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</si>
  <si>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</si>
  <si>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Н/2008-17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</si>
  <si>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</si>
  <si>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</si>
  <si>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</si>
  <si>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</si>
  <si>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</si>
  <si>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</si>
  <si>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</si>
  <si>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</si>
  <si>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</si>
  <si>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</si>
  <si>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</si>
  <si>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</si>
  <si>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</si>
  <si>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</si>
  <si>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</si>
  <si>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</si>
  <si>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</si>
  <si>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</si>
  <si>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</si>
  <si>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№8/1  по ул. Молодежная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</si>
  <si>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</si>
  <si>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</si>
  <si>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</si>
  <si>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</si>
  <si>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</si>
  <si>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</si>
  <si>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</si>
  <si>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</si>
  <si>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</si>
  <si>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</si>
  <si>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98,75 </t>
    </r>
    <r>
      <rPr>
        <sz val="10"/>
        <rFont val="Arial Cyr"/>
        <family val="0"/>
      </rPr>
      <t>тыс.рублей, в том числе:</t>
    </r>
  </si>
  <si>
    <t>установка метал.двери мусоросборника - 56,10 т.р.</t>
  </si>
  <si>
    <t>ремонт отмостки - 22,44 т.р.</t>
  </si>
  <si>
    <t>ремонт кровли - 2,68 т.р.</t>
  </si>
  <si>
    <t>аварийное обслуживание - 7,51 т.р.</t>
  </si>
  <si>
    <t>проверка вентканалов - 2,43 т.р.</t>
  </si>
  <si>
    <t>ремонт электроснабжения - 1,53 т.р.</t>
  </si>
  <si>
    <t>окраска дверей подъездов и мус.камер - 1,19 т.р.</t>
  </si>
  <si>
    <t>демонтаж кладовых, уборка мусора - 2,50 т.р.</t>
  </si>
  <si>
    <t>очистка козырьков от снега - 1,08 т.р.</t>
  </si>
  <si>
    <t>ремонт цо, гвс, хвс - 1,03 т.р.</t>
  </si>
  <si>
    <t>смена замка - 0,26 т.р.</t>
  </si>
  <si>
    <t>Отчет о реализации программы капитального ремонта жилого фонда ООО "УЮТ-СЕРВИС" за период с 01 января 2013г. по 31 декабря 2013г.  по адресу г.Сертолово, ул. Молодежная, д. 8/1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</si>
  <si>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</si>
  <si>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</si>
  <si>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</si>
  <si>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</si>
  <si>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</si>
  <si>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</si>
  <si>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</si>
  <si>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</si>
  <si>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</si>
  <si>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</si>
  <si>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</si>
  <si>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</si>
  <si>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</si>
  <si>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</si>
  <si>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</si>
  <si>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</si>
  <si>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ул.Молодежная, д.8/1</t>
  </si>
  <si>
    <t>герметизация швов</t>
  </si>
  <si>
    <t>270 м.п.</t>
  </si>
  <si>
    <t>замена стояков гвс и хвс</t>
  </si>
  <si>
    <t>2 шт.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</si>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</sst>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5" fillId="0" borderId="0" xfId="52">
      <alignment/>
      <protection/>
    </xf>
    <xf numFmtId="0" fontId="35" fillId="0" borderId="17" xfId="52" applyBorder="1" applyAlignment="1">
      <alignment horizontal="center" vertical="center" wrapText="1"/>
      <protection/>
    </xf>
    <xf numFmtId="0" fontId="35" fillId="0" borderId="17" xfId="52" applyFont="1" applyBorder="1" applyAlignment="1">
      <alignment horizontal="center" vertical="center" wrapText="1"/>
      <protection/>
    </xf>
    <xf numFmtId="0" fontId="43" fillId="0" borderId="17" xfId="52" applyFont="1" applyBorder="1" applyAlignment="1">
      <alignment horizontal="center" vertical="center"/>
      <protection/>
    </xf>
    <xf numFmtId="2" fontId="43" fillId="0" borderId="17" xfId="52" applyNumberFormat="1" applyFont="1" applyBorder="1" applyAlignment="1">
      <alignment horizontal="center" vertical="center"/>
      <protection/>
    </xf>
    <xf numFmtId="0" fontId="35" fillId="0" borderId="0" xfId="52" applyBorder="1">
      <alignment/>
      <protection/>
    </xf>
    <xf numFmtId="0" fontId="18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0" fillId="0" borderId="24" xfId="0" applyNumberFormat="1" applyFont="1" applyBorder="1" applyAlignment="1">
      <alignment horizontal="center"/>
    </xf>
    <xf numFmtId="9" fontId="0" fillId="0" borderId="23" xfId="0" applyNumberFormat="1" applyFon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8" fillId="0" borderId="24" xfId="0" applyFont="1" applyBorder="1" applyAlignment="1">
      <alignment/>
    </xf>
    <xf numFmtId="0" fontId="18" fillId="0" borderId="24" xfId="0" applyFont="1" applyBorder="1" applyAlignment="1">
      <alignment horizontal="center"/>
    </xf>
    <xf numFmtId="2" fontId="18" fillId="0" borderId="24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9" fillId="0" borderId="17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5" fillId="0" borderId="0" xfId="52" applyAlignment="1">
      <alignment horizontal="center"/>
      <protection/>
    </xf>
    <xf numFmtId="0" fontId="17" fillId="0" borderId="0" xfId="0" applyFont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zoomScalePageLayoutView="0" workbookViewId="0" topLeftCell="C5">
      <selection activeCell="C30" sqref="C30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106" t="s">
        <v>1</v>
      </c>
      <c r="D5" s="106"/>
      <c r="E5" s="106"/>
      <c r="F5" s="106"/>
      <c r="G5" s="106"/>
      <c r="H5" s="106"/>
      <c r="I5" s="106"/>
    </row>
    <row r="6" spans="3:9" ht="12.75">
      <c r="C6" s="107" t="s">
        <v>2</v>
      </c>
      <c r="D6" s="107"/>
      <c r="E6" s="107"/>
      <c r="F6" s="107"/>
      <c r="G6" s="107"/>
      <c r="H6" s="107"/>
      <c r="I6" s="107"/>
    </row>
    <row r="7" spans="3:9" ht="12.75">
      <c r="C7" s="107" t="s">
        <v>3</v>
      </c>
      <c r="D7" s="107"/>
      <c r="E7" s="107"/>
      <c r="F7" s="107"/>
      <c r="G7" s="107"/>
      <c r="H7" s="107"/>
      <c r="I7" s="107"/>
    </row>
    <row r="8" spans="3:9" ht="6" customHeight="1" thickBot="1">
      <c r="C8" s="108"/>
      <c r="D8" s="108"/>
      <c r="E8" s="108"/>
      <c r="F8" s="108"/>
      <c r="G8" s="108"/>
      <c r="H8" s="108"/>
      <c r="I8" s="108"/>
    </row>
    <row r="9" spans="3:9" ht="38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109" t="s">
        <v>11</v>
      </c>
      <c r="D10" s="99"/>
      <c r="E10" s="99"/>
      <c r="F10" s="99"/>
      <c r="G10" s="99"/>
      <c r="H10" s="99"/>
      <c r="I10" s="110"/>
    </row>
    <row r="11" spans="3:9" ht="13.5" customHeight="1" thickBot="1">
      <c r="C11" s="12" t="s">
        <v>12</v>
      </c>
      <c r="D11" s="13">
        <v>299964.01999999955</v>
      </c>
      <c r="E11" s="14">
        <v>1729204.3</v>
      </c>
      <c r="F11" s="14">
        <v>1651287.0999999999</v>
      </c>
      <c r="G11" s="14">
        <v>1540877.97408</v>
      </c>
      <c r="H11" s="14">
        <f>+D11+E11-F11</f>
        <v>377881.21999999974</v>
      </c>
      <c r="I11" s="111" t="s">
        <v>13</v>
      </c>
    </row>
    <row r="12" spans="3:9" ht="13.5" customHeight="1" thickBot="1">
      <c r="C12" s="12" t="s">
        <v>14</v>
      </c>
      <c r="D12" s="13">
        <v>194639.14</v>
      </c>
      <c r="E12" s="15">
        <v>406479.61</v>
      </c>
      <c r="F12" s="15">
        <v>388190.63</v>
      </c>
      <c r="G12" s="14">
        <v>707380.5337799999</v>
      </c>
      <c r="H12" s="14">
        <f>+D12+E12-F12</f>
        <v>212928.12</v>
      </c>
      <c r="I12" s="112"/>
    </row>
    <row r="13" spans="3:9" ht="13.5" customHeight="1" thickBot="1">
      <c r="C13" s="12" t="s">
        <v>15</v>
      </c>
      <c r="D13" s="13">
        <v>77291.96999999997</v>
      </c>
      <c r="E13" s="15">
        <v>295873.13</v>
      </c>
      <c r="F13" s="15">
        <v>280980.57999999996</v>
      </c>
      <c r="G13" s="14">
        <v>284962.6</v>
      </c>
      <c r="H13" s="14">
        <f>+D13+E13-F13</f>
        <v>92184.52000000002</v>
      </c>
      <c r="I13" s="112"/>
    </row>
    <row r="14" spans="3:9" ht="13.5" customHeight="1" thickBot="1">
      <c r="C14" s="12" t="s">
        <v>16</v>
      </c>
      <c r="D14" s="13">
        <v>48439.99999999994</v>
      </c>
      <c r="E14" s="15">
        <v>156278.64</v>
      </c>
      <c r="F14" s="15">
        <v>147871.47000000003</v>
      </c>
      <c r="G14" s="14">
        <f>+E14</f>
        <v>156278.64</v>
      </c>
      <c r="H14" s="14">
        <f>+D14+E14-F14</f>
        <v>56847.169999999925</v>
      </c>
      <c r="I14" s="112"/>
    </row>
    <row r="15" spans="3:9" ht="13.5" customHeight="1" thickBot="1">
      <c r="C15" s="12" t="s">
        <v>17</v>
      </c>
      <c r="D15" s="13">
        <v>0</v>
      </c>
      <c r="E15" s="15">
        <v>19069.19</v>
      </c>
      <c r="F15" s="15">
        <v>20402.16</v>
      </c>
      <c r="G15" s="14">
        <f>+F15+5558.89</f>
        <v>25961.05</v>
      </c>
      <c r="H15" s="14">
        <f>+D15+E15-F15</f>
        <v>-1332.9700000000012</v>
      </c>
      <c r="I15" s="113"/>
    </row>
    <row r="16" spans="3:9" ht="13.5" customHeight="1" thickBot="1">
      <c r="C16" s="12" t="s">
        <v>18</v>
      </c>
      <c r="D16" s="16">
        <f>SUM(D11:D15)</f>
        <v>620335.1299999994</v>
      </c>
      <c r="E16" s="16">
        <f>SUM(E11:E15)</f>
        <v>2606904.87</v>
      </c>
      <c r="F16" s="16">
        <f>SUM(F11:F15)</f>
        <v>2488731.9400000004</v>
      </c>
      <c r="G16" s="16">
        <f>SUM(G11:G15)</f>
        <v>2715460.7978600003</v>
      </c>
      <c r="H16" s="16">
        <f>SUM(H11:H15)</f>
        <v>738508.0599999997</v>
      </c>
      <c r="I16" s="12"/>
    </row>
    <row r="17" spans="3:9" ht="13.5" customHeight="1" thickBot="1">
      <c r="C17" s="99" t="s">
        <v>19</v>
      </c>
      <c r="D17" s="99"/>
      <c r="E17" s="99"/>
      <c r="F17" s="99"/>
      <c r="G17" s="99"/>
      <c r="H17" s="99"/>
      <c r="I17" s="99"/>
    </row>
    <row r="18" spans="3:9" ht="38.25" customHeight="1" thickBot="1">
      <c r="C18" s="17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8" t="s">
        <v>20</v>
      </c>
    </row>
    <row r="19" spans="3:9" ht="13.5" customHeight="1" thickBot="1">
      <c r="C19" s="9" t="s">
        <v>21</v>
      </c>
      <c r="D19" s="19">
        <v>200215.11999999988</v>
      </c>
      <c r="E19" s="20">
        <v>1253021.89</v>
      </c>
      <c r="F19" s="20">
        <v>1203191.52</v>
      </c>
      <c r="G19" s="14">
        <f>+E19</f>
        <v>1253021.89</v>
      </c>
      <c r="H19" s="20">
        <f aca="true" t="shared" si="0" ref="H19:H25">+D19+E19-F19</f>
        <v>250045.48999999976</v>
      </c>
      <c r="I19" s="100" t="s">
        <v>22</v>
      </c>
    </row>
    <row r="20" spans="3:10" ht="14.25" customHeight="1" thickBot="1">
      <c r="C20" s="12" t="s">
        <v>23</v>
      </c>
      <c r="D20" s="13">
        <v>46743.97</v>
      </c>
      <c r="E20" s="14">
        <v>245544.42</v>
      </c>
      <c r="F20" s="14">
        <v>236348.35</v>
      </c>
      <c r="G20" s="14">
        <v>98751.61310680496</v>
      </c>
      <c r="H20" s="20">
        <f t="shared" si="0"/>
        <v>55940.04000000001</v>
      </c>
      <c r="I20" s="101"/>
      <c r="J20" s="21"/>
    </row>
    <row r="21" spans="3:9" ht="13.5" customHeight="1" thickBot="1">
      <c r="C21" s="17" t="s">
        <v>24</v>
      </c>
      <c r="D21" s="22">
        <v>35071.40000000002</v>
      </c>
      <c r="E21" s="14">
        <v>278024.24</v>
      </c>
      <c r="F21" s="14">
        <v>268571.78</v>
      </c>
      <c r="G21" s="14">
        <v>251190</v>
      </c>
      <c r="H21" s="20">
        <f t="shared" si="0"/>
        <v>44523.859999999986</v>
      </c>
      <c r="I21" s="23"/>
    </row>
    <row r="22" spans="3:9" ht="12.75" customHeight="1" thickBot="1">
      <c r="C22" s="12" t="s">
        <v>25</v>
      </c>
      <c r="D22" s="13">
        <v>30190.020000000048</v>
      </c>
      <c r="E22" s="14">
        <v>177901.57</v>
      </c>
      <c r="F22" s="14">
        <v>170951.96</v>
      </c>
      <c r="G22" s="14">
        <f>+E22</f>
        <v>177901.57</v>
      </c>
      <c r="H22" s="20">
        <f t="shared" si="0"/>
        <v>37139.63000000006</v>
      </c>
      <c r="I22" s="23" t="s">
        <v>26</v>
      </c>
    </row>
    <row r="23" spans="3:9" ht="13.5" customHeight="1" thickBot="1">
      <c r="C23" s="12" t="s">
        <v>27</v>
      </c>
      <c r="D23" s="13">
        <v>41629.81999999998</v>
      </c>
      <c r="E23" s="14">
        <v>267123.25</v>
      </c>
      <c r="F23" s="14">
        <v>256374.64</v>
      </c>
      <c r="G23" s="14">
        <v>198227.61617924462</v>
      </c>
      <c r="H23" s="20">
        <f t="shared" si="0"/>
        <v>52378.429999999935</v>
      </c>
      <c r="I23" s="24" t="s">
        <v>28</v>
      </c>
    </row>
    <row r="24" spans="3:9" ht="13.5" customHeight="1" thickBot="1">
      <c r="C24" s="12" t="s">
        <v>29</v>
      </c>
      <c r="D24" s="13">
        <v>1988.7499999999982</v>
      </c>
      <c r="E24" s="15">
        <v>11903.91</v>
      </c>
      <c r="F24" s="15">
        <v>11439.29</v>
      </c>
      <c r="G24" s="14">
        <f>+E24</f>
        <v>11903.91</v>
      </c>
      <c r="H24" s="20">
        <f t="shared" si="0"/>
        <v>2453.369999999997</v>
      </c>
      <c r="I24" s="24" t="s">
        <v>30</v>
      </c>
    </row>
    <row r="25" spans="3:9" ht="13.5" customHeight="1" thickBot="1">
      <c r="C25" s="17" t="s">
        <v>31</v>
      </c>
      <c r="D25" s="13">
        <v>25361.929999999935</v>
      </c>
      <c r="E25" s="15">
        <v>148131.6</v>
      </c>
      <c r="F25" s="15">
        <v>141066.67</v>
      </c>
      <c r="G25" s="14">
        <f>+E25</f>
        <v>148131.6</v>
      </c>
      <c r="H25" s="20">
        <f t="shared" si="0"/>
        <v>32426.859999999928</v>
      </c>
      <c r="I25" s="23"/>
    </row>
    <row r="26" spans="3:9" ht="13.5" customHeight="1" thickBot="1">
      <c r="C26" s="12" t="s">
        <v>32</v>
      </c>
      <c r="D26" s="25">
        <v>8240.639999999992</v>
      </c>
      <c r="E26" s="15">
        <v>57293.26</v>
      </c>
      <c r="F26" s="15">
        <v>54921.05</v>
      </c>
      <c r="G26" s="14">
        <f>+E26</f>
        <v>57293.26</v>
      </c>
      <c r="H26" s="15">
        <f>+D26+E26-F26</f>
        <v>10612.849999999991</v>
      </c>
      <c r="I26" s="24" t="s">
        <v>33</v>
      </c>
    </row>
    <row r="27" spans="3:9" s="27" customFormat="1" ht="13.5" customHeight="1" thickBot="1">
      <c r="C27" s="12" t="s">
        <v>18</v>
      </c>
      <c r="D27" s="16">
        <f>SUM(D19:D26)</f>
        <v>389441.6499999998</v>
      </c>
      <c r="E27" s="16">
        <f>SUM(E19:E26)</f>
        <v>2438944.14</v>
      </c>
      <c r="F27" s="16">
        <f>SUM(F19:F26)</f>
        <v>2342865.26</v>
      </c>
      <c r="G27" s="16">
        <f>SUM(G19:G26)</f>
        <v>2196421.459286049</v>
      </c>
      <c r="H27" s="16">
        <f>SUM(H19:H26)</f>
        <v>485520.5299999997</v>
      </c>
      <c r="I27" s="26"/>
    </row>
    <row r="28" spans="3:9" ht="13.5" customHeight="1" thickBot="1">
      <c r="C28" s="102" t="s">
        <v>34</v>
      </c>
      <c r="D28" s="102"/>
      <c r="E28" s="102"/>
      <c r="F28" s="102"/>
      <c r="G28" s="102"/>
      <c r="H28" s="102"/>
      <c r="I28" s="102"/>
    </row>
    <row r="29" spans="3:9" ht="27.75" customHeight="1" thickBot="1">
      <c r="C29" s="28" t="s">
        <v>35</v>
      </c>
      <c r="D29" s="103" t="s">
        <v>36</v>
      </c>
      <c r="E29" s="104"/>
      <c r="F29" s="104"/>
      <c r="G29" s="104"/>
      <c r="H29" s="105"/>
      <c r="I29" s="29" t="s">
        <v>37</v>
      </c>
    </row>
    <row r="30" spans="3:8" ht="26.25" customHeight="1">
      <c r="C30" s="30" t="s">
        <v>38</v>
      </c>
      <c r="D30" s="30"/>
      <c r="E30" s="30"/>
      <c r="F30" s="30"/>
      <c r="G30" s="30"/>
      <c r="H30" s="31">
        <f>+H16+H27</f>
        <v>1224028.5899999994</v>
      </c>
    </row>
    <row r="31" spans="3:4" ht="13.5" hidden="1">
      <c r="C31" s="33" t="s">
        <v>39</v>
      </c>
      <c r="D31" s="33"/>
    </row>
    <row r="33" spans="4:6" ht="12.75">
      <c r="D33" s="34"/>
      <c r="E33" s="34"/>
      <c r="F33" s="34"/>
    </row>
  </sheetData>
  <sheetProtection/>
  <mergeCells count="10">
    <mergeCell ref="C17:I17"/>
    <mergeCell ref="I19:I20"/>
    <mergeCell ref="C28:I28"/>
    <mergeCell ref="D29:H29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20" zoomScalePageLayoutView="0" workbookViewId="0" topLeftCell="A1">
      <selection activeCell="F20" sqref="F20"/>
    </sheetView>
  </sheetViews>
  <sheetFormatPr defaultColWidth="9.00390625" defaultRowHeight="12.75"/>
  <cols>
    <col min="1" max="1" width="4.50390625" style="35" customWidth="1"/>
    <col min="2" max="2" width="12.50390625" style="35" customWidth="1"/>
    <col min="3" max="3" width="13.375" style="35" hidden="1" customWidth="1"/>
    <col min="4" max="4" width="12.125" style="35" customWidth="1"/>
    <col min="5" max="5" width="13.50390625" style="35" customWidth="1"/>
    <col min="6" max="6" width="13.375" style="35" customWidth="1"/>
    <col min="7" max="7" width="14.375" style="35" customWidth="1"/>
    <col min="8" max="8" width="15.125" style="35" customWidth="1"/>
    <col min="9" max="9" width="14.375" style="35" customWidth="1"/>
    <col min="10" max="16384" width="8.875" style="35" customWidth="1"/>
  </cols>
  <sheetData>
    <row r="1" spans="1:9" ht="14.25">
      <c r="A1" s="114" t="s">
        <v>40</v>
      </c>
      <c r="B1" s="114"/>
      <c r="C1" s="114"/>
      <c r="D1" s="114"/>
      <c r="E1" s="114"/>
      <c r="F1" s="114"/>
      <c r="G1" s="114"/>
      <c r="H1" s="114"/>
      <c r="I1" s="114"/>
    </row>
    <row r="2" spans="1:9" ht="14.25">
      <c r="A2" s="114" t="s">
        <v>41</v>
      </c>
      <c r="B2" s="114"/>
      <c r="C2" s="114"/>
      <c r="D2" s="114"/>
      <c r="E2" s="114"/>
      <c r="F2" s="114"/>
      <c r="G2" s="114"/>
      <c r="H2" s="114"/>
      <c r="I2" s="114"/>
    </row>
    <row r="3" spans="1:9" ht="14.25">
      <c r="A3" s="114" t="s">
        <v>42</v>
      </c>
      <c r="B3" s="114"/>
      <c r="C3" s="114"/>
      <c r="D3" s="114"/>
      <c r="E3" s="114"/>
      <c r="F3" s="114"/>
      <c r="G3" s="114"/>
      <c r="H3" s="114"/>
      <c r="I3" s="114"/>
    </row>
    <row r="4" spans="1:9" ht="57">
      <c r="A4" s="36" t="s">
        <v>43</v>
      </c>
      <c r="B4" s="36" t="s">
        <v>44</v>
      </c>
      <c r="C4" s="36" t="s">
        <v>45</v>
      </c>
      <c r="D4" s="36" t="s">
        <v>46</v>
      </c>
      <c r="E4" s="36" t="s">
        <v>47</v>
      </c>
      <c r="F4" s="37" t="s">
        <v>48</v>
      </c>
      <c r="G4" s="37" t="s">
        <v>49</v>
      </c>
      <c r="H4" s="36" t="s">
        <v>50</v>
      </c>
      <c r="I4" s="36" t="s">
        <v>51</v>
      </c>
    </row>
    <row r="5" spans="1:9" ht="14.25">
      <c r="A5" s="38" t="s">
        <v>52</v>
      </c>
      <c r="B5" s="39">
        <v>-67.40720999999996</v>
      </c>
      <c r="C5" s="39"/>
      <c r="D5" s="39">
        <v>245.54442</v>
      </c>
      <c r="E5" s="39">
        <v>236.34835</v>
      </c>
      <c r="F5" s="39">
        <v>2.16</v>
      </c>
      <c r="G5" s="39">
        <v>98.75161</v>
      </c>
      <c r="H5" s="39">
        <v>55.94004</v>
      </c>
      <c r="I5" s="39">
        <f>B5+D5+F5-G5</f>
        <v>81.54560000000004</v>
      </c>
    </row>
    <row r="7" ht="14.25">
      <c r="A7" s="35" t="s">
        <v>53</v>
      </c>
    </row>
    <row r="8" ht="14.25">
      <c r="A8" s="35" t="s">
        <v>54</v>
      </c>
    </row>
    <row r="9" ht="14.25">
      <c r="A9" s="35" t="s">
        <v>55</v>
      </c>
    </row>
    <row r="10" ht="14.25">
      <c r="A10" s="35" t="s">
        <v>56</v>
      </c>
    </row>
    <row r="11" ht="14.25">
      <c r="A11" s="35" t="s">
        <v>57</v>
      </c>
    </row>
    <row r="12" ht="14.25">
      <c r="A12" s="35" t="s">
        <v>58</v>
      </c>
    </row>
    <row r="13" spans="1:6" ht="14.25">
      <c r="A13" s="35" t="s">
        <v>59</v>
      </c>
      <c r="D13" s="40"/>
      <c r="E13" s="40"/>
      <c r="F13" s="40"/>
    </row>
    <row r="14" ht="14.25">
      <c r="A14" s="35" t="s">
        <v>60</v>
      </c>
    </row>
    <row r="15" ht="14.25">
      <c r="A15" s="35" t="s">
        <v>61</v>
      </c>
    </row>
    <row r="16" ht="14.25">
      <c r="A16" s="35" t="s">
        <v>62</v>
      </c>
    </row>
    <row r="17" ht="14.25">
      <c r="A17" s="35" t="s">
        <v>63</v>
      </c>
    </row>
    <row r="18" ht="14.25">
      <c r="A18" s="35" t="s">
        <v>64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25" sqref="A25:IV29"/>
    </sheetView>
  </sheetViews>
  <sheetFormatPr defaultColWidth="9.00390625" defaultRowHeight="12.75"/>
  <cols>
    <col min="1" max="1" width="5.50390625" style="0" customWidth="1"/>
    <col min="2" max="2" width="26.375" style="0" customWidth="1"/>
    <col min="3" max="3" width="34.50390625" style="0" customWidth="1"/>
    <col min="4" max="4" width="19.375" style="0" customWidth="1"/>
    <col min="5" max="5" width="26.00390625" style="0" customWidth="1"/>
    <col min="6" max="6" width="22.375" style="0" customWidth="1"/>
    <col min="7" max="7" width="11.375" style="0" customWidth="1"/>
    <col min="8" max="8" width="20.50390625" style="0" hidden="1" customWidth="1"/>
  </cols>
  <sheetData>
    <row r="1" spans="1:8" ht="30.75" customHeight="1">
      <c r="A1" s="115" t="s">
        <v>65</v>
      </c>
      <c r="B1" s="115"/>
      <c r="C1" s="115"/>
      <c r="D1" s="115"/>
      <c r="E1" s="115"/>
      <c r="F1" s="115"/>
      <c r="G1" s="115"/>
      <c r="H1" s="41"/>
    </row>
    <row r="2" spans="1:7" ht="29.25" customHeight="1" thickBot="1">
      <c r="A2" s="116"/>
      <c r="B2" s="116"/>
      <c r="C2" s="116"/>
      <c r="D2" s="116"/>
      <c r="E2" s="116"/>
      <c r="F2" s="116"/>
      <c r="G2" s="116"/>
    </row>
    <row r="3" spans="1:8" ht="13.5" thickBot="1">
      <c r="A3" s="42"/>
      <c r="B3" s="43"/>
      <c r="C3" s="44"/>
      <c r="D3" s="43"/>
      <c r="E3" s="45"/>
      <c r="F3" s="117" t="s">
        <v>66</v>
      </c>
      <c r="G3" s="118"/>
      <c r="H3" s="46"/>
    </row>
    <row r="4" spans="1:8" ht="13.5" customHeight="1">
      <c r="A4" s="47" t="s">
        <v>67</v>
      </c>
      <c r="B4" s="48" t="s">
        <v>68</v>
      </c>
      <c r="C4" s="49" t="s">
        <v>69</v>
      </c>
      <c r="D4" s="48" t="s">
        <v>70</v>
      </c>
      <c r="E4" s="50" t="s">
        <v>71</v>
      </c>
      <c r="F4" s="51"/>
      <c r="G4" s="51"/>
      <c r="H4" s="52" t="s">
        <v>72</v>
      </c>
    </row>
    <row r="5" spans="1:8" ht="12.75">
      <c r="A5" s="47" t="s">
        <v>73</v>
      </c>
      <c r="B5" s="48"/>
      <c r="C5" s="49"/>
      <c r="D5" s="48" t="s">
        <v>74</v>
      </c>
      <c r="E5" s="53" t="s">
        <v>75</v>
      </c>
      <c r="F5" s="48" t="s">
        <v>76</v>
      </c>
      <c r="G5" s="48" t="s">
        <v>77</v>
      </c>
      <c r="H5" s="54"/>
    </row>
    <row r="6" spans="1:8" ht="12.75">
      <c r="A6" s="47"/>
      <c r="B6" s="48"/>
      <c r="C6" s="49"/>
      <c r="D6" s="48" t="s">
        <v>78</v>
      </c>
      <c r="E6" s="53"/>
      <c r="F6" s="48" t="s">
        <v>79</v>
      </c>
      <c r="G6" s="48" t="s">
        <v>80</v>
      </c>
      <c r="H6" s="55"/>
    </row>
    <row r="7" spans="1:8" ht="12.75">
      <c r="A7" s="56"/>
      <c r="B7" s="57"/>
      <c r="C7" s="58"/>
      <c r="D7" s="57"/>
      <c r="E7" s="59"/>
      <c r="F7" s="57"/>
      <c r="G7" s="48" t="s">
        <v>81</v>
      </c>
      <c r="H7" s="55"/>
    </row>
    <row r="8" spans="1:8" ht="13.5" thickBot="1">
      <c r="A8" s="60"/>
      <c r="B8" s="61"/>
      <c r="C8" s="62"/>
      <c r="D8" s="61"/>
      <c r="E8" s="63"/>
      <c r="F8" s="61"/>
      <c r="G8" s="61"/>
      <c r="H8" s="64"/>
    </row>
    <row r="9" spans="1:8" ht="12.75">
      <c r="A9" s="43"/>
      <c r="B9" s="45"/>
      <c r="C9" s="42"/>
      <c r="D9" s="43"/>
      <c r="E9" s="45"/>
      <c r="F9" s="45"/>
      <c r="G9" s="45"/>
      <c r="H9" s="65"/>
    </row>
    <row r="10" spans="1:8" ht="12.75">
      <c r="A10" s="48">
        <v>1</v>
      </c>
      <c r="B10" s="59" t="s">
        <v>82</v>
      </c>
      <c r="C10" s="66" t="s">
        <v>83</v>
      </c>
      <c r="D10" s="54" t="s">
        <v>84</v>
      </c>
      <c r="E10" s="67">
        <f>219.89+8.7</f>
        <v>228.58999999999997</v>
      </c>
      <c r="F10" s="67">
        <f>219.89+8.7</f>
        <v>228.58999999999997</v>
      </c>
      <c r="G10" s="68">
        <f>+E10-F10</f>
        <v>0</v>
      </c>
      <c r="H10" s="69"/>
    </row>
    <row r="11" spans="1:8" ht="12.75">
      <c r="A11" s="48"/>
      <c r="B11" s="59"/>
      <c r="C11" s="66" t="s">
        <v>85</v>
      </c>
      <c r="D11" s="54" t="s">
        <v>86</v>
      </c>
      <c r="E11" s="67">
        <v>217.9</v>
      </c>
      <c r="F11" s="68">
        <v>22.6</v>
      </c>
      <c r="G11" s="68">
        <f>+E11-F11</f>
        <v>195.3</v>
      </c>
      <c r="H11" s="69"/>
    </row>
    <row r="12" spans="1:8" ht="12.75">
      <c r="A12" s="48"/>
      <c r="B12" s="59"/>
      <c r="C12" s="47"/>
      <c r="D12" s="48"/>
      <c r="E12" s="70"/>
      <c r="F12" s="71"/>
      <c r="G12" s="68"/>
      <c r="H12" s="72"/>
    </row>
    <row r="13" spans="1:8" ht="12.75">
      <c r="A13" s="48"/>
      <c r="B13" s="59"/>
      <c r="C13" s="73" t="s">
        <v>87</v>
      </c>
      <c r="D13" s="74"/>
      <c r="E13" s="75">
        <f>SUM(E10:E12)</f>
        <v>446.49</v>
      </c>
      <c r="F13" s="75">
        <f>SUM(F10:F12)</f>
        <v>251.18999999999997</v>
      </c>
      <c r="G13" s="75">
        <f>SUM(G10:G12)</f>
        <v>195.3</v>
      </c>
      <c r="H13" s="69"/>
    </row>
    <row r="14" spans="1:8" ht="13.5" thickBot="1">
      <c r="A14" s="76"/>
      <c r="B14" s="77"/>
      <c r="C14" s="78"/>
      <c r="D14" s="79"/>
      <c r="E14" s="70"/>
      <c r="F14" s="70"/>
      <c r="G14" s="70"/>
      <c r="H14" s="72"/>
    </row>
    <row r="15" spans="1:8" ht="7.5" customHeight="1">
      <c r="A15" s="43"/>
      <c r="B15" s="45"/>
      <c r="C15" s="80"/>
      <c r="D15" s="80"/>
      <c r="E15" s="81"/>
      <c r="F15" s="81"/>
      <c r="G15" s="81"/>
      <c r="H15" s="82"/>
    </row>
    <row r="16" spans="1:8" ht="12.75">
      <c r="A16" s="57"/>
      <c r="B16" s="83" t="s">
        <v>18</v>
      </c>
      <c r="C16" s="84"/>
      <c r="D16" s="84"/>
      <c r="E16" s="85">
        <f>E13</f>
        <v>446.49</v>
      </c>
      <c r="F16" s="85">
        <f>F13</f>
        <v>251.18999999999997</v>
      </c>
      <c r="G16" s="85">
        <f>G13</f>
        <v>195.3</v>
      </c>
      <c r="H16" s="85">
        <f>H13</f>
        <v>0</v>
      </c>
    </row>
    <row r="17" spans="1:8" ht="8.25" customHeight="1" thickBot="1">
      <c r="A17" s="61"/>
      <c r="B17" s="63"/>
      <c r="C17" s="86"/>
      <c r="D17" s="86"/>
      <c r="E17" s="87"/>
      <c r="F17" s="87"/>
      <c r="G17" s="87"/>
      <c r="H17" s="88"/>
    </row>
    <row r="18" spans="1:8" ht="12.75">
      <c r="A18" s="89"/>
      <c r="B18" s="89"/>
      <c r="C18" s="90"/>
      <c r="D18" s="90"/>
      <c r="E18" s="66"/>
      <c r="F18" s="66"/>
      <c r="G18" s="66"/>
      <c r="H18" s="66"/>
    </row>
    <row r="19" spans="1:7" ht="47.25" customHeight="1">
      <c r="A19" s="91" t="s">
        <v>88</v>
      </c>
      <c r="B19" s="91" t="s">
        <v>89</v>
      </c>
      <c r="C19" s="91" t="s">
        <v>90</v>
      </c>
      <c r="D19" s="91" t="s">
        <v>91</v>
      </c>
      <c r="E19" s="92" t="s">
        <v>92</v>
      </c>
      <c r="F19" s="91" t="s">
        <v>93</v>
      </c>
      <c r="G19" s="93"/>
    </row>
    <row r="20" spans="1:8" ht="15">
      <c r="A20" s="94">
        <v>1</v>
      </c>
      <c r="B20" s="95">
        <v>35071.40000000002</v>
      </c>
      <c r="C20" s="95">
        <v>278024.24</v>
      </c>
      <c r="D20" s="95">
        <v>268571.78</v>
      </c>
      <c r="E20" s="95">
        <v>41678.18000000001</v>
      </c>
      <c r="F20" s="95">
        <f>+B20+C20-D20</f>
        <v>44523.859999999986</v>
      </c>
      <c r="G20" s="96"/>
      <c r="H20" s="66"/>
    </row>
    <row r="21" spans="1:8" ht="12.75">
      <c r="A21" s="89"/>
      <c r="B21" s="89"/>
      <c r="C21" s="90"/>
      <c r="D21" s="90"/>
      <c r="E21" s="66"/>
      <c r="F21" s="66"/>
      <c r="G21" s="66"/>
      <c r="H21" s="66"/>
    </row>
    <row r="22" spans="1:5" ht="54" customHeight="1">
      <c r="A22" s="91" t="s">
        <v>88</v>
      </c>
      <c r="B22" s="91" t="s">
        <v>94</v>
      </c>
      <c r="C22" s="91" t="s">
        <v>95</v>
      </c>
      <c r="D22" s="91" t="s">
        <v>96</v>
      </c>
      <c r="E22" s="91" t="s">
        <v>97</v>
      </c>
    </row>
    <row r="23" spans="1:5" ht="15">
      <c r="A23" s="97">
        <v>1</v>
      </c>
      <c r="B23" s="98">
        <v>-84609.26999999996</v>
      </c>
      <c r="C23" s="98">
        <f>+D20+E20</f>
        <v>310249.96</v>
      </c>
      <c r="D23" s="98">
        <v>251190</v>
      </c>
      <c r="E23" s="98">
        <f>+B23+C23-D23</f>
        <v>-25549.30999999994</v>
      </c>
    </row>
    <row r="24" spans="1:5" ht="12.75">
      <c r="A24" s="89"/>
      <c r="B24" s="89"/>
      <c r="C24" s="90"/>
      <c r="D24" s="90"/>
      <c r="E24" s="66"/>
    </row>
  </sheetData>
  <sheetProtection/>
  <mergeCells count="2">
    <mergeCell ref="A1:G2"/>
    <mergeCell ref="F3:G3"/>
  </mergeCells>
  <printOptions horizontalCentered="1"/>
  <pageMargins left="0" right="0" top="2.952755905511811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2014-06-26T11:10:55Z</dcterms:created>
  <dcterms:modified xsi:type="dcterms:W3CDTF">2014-07-04T08:21:33Z</dcterms:modified>
  <cp:category/>
  <cp:version/>
  <cp:contentType/>
  <cp:contentStatus/>
</cp:coreProperties>
</file>