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2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<sst xmlns="http://schemas.openxmlformats.org/spreadsheetml/2006/main" count="108" uniqueCount="99">
  <si>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</si>
  <si>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</si>
  <si>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</si>
  <si>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Парковая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</si>
  <si>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</si>
  <si>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</si>
  <si>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</si>
  <si>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</si>
  <si>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</si>
  <si>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</si>
  <si>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</si>
  <si>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</si>
  <si>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</si>
  <si>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</si>
  <si>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</si>
  <si>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</si>
  <si>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</si>
  <si>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</si>
  <si>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</si>
  <si>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</si>
  <si>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</si>
  <si>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</si>
  <si>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Н/2011-107 от 01.10.2011г.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</si>
  <si>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</si>
  <si>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</si>
  <si>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</si>
  <si>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</si>
  <si>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</si>
  <si>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</si>
  <si>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</si>
  <si>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</si>
  <si>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</si>
  <si>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</si>
  <si>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</si>
  <si>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</si>
  <si>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</si>
  <si>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</si>
  <si>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</si>
  <si>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</si>
  <si>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</si>
  <si>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</si>
  <si>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</si>
  <si>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1 по ул. Парковая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</si>
  <si>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</si>
  <si>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</si>
  <si>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</si>
  <si>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</si>
  <si>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</si>
  <si>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</si>
  <si>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</si>
  <si>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</si>
  <si>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</si>
  <si>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</si>
  <si>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72,89 </t>
    </r>
    <r>
      <rPr>
        <sz val="10"/>
        <rFont val="Arial Cyr"/>
        <family val="0"/>
      </rPr>
      <t>тыс.рублей, в том числе:</t>
    </r>
  </si>
  <si>
    <t>ремонт ЦО, ГВС, ХВС, канализации, смена радиатора - 6,13 т.р.</t>
  </si>
  <si>
    <t>аварийное обслуживание - 8,18 т.р.</t>
  </si>
  <si>
    <t>проверка вентканалов - 2,29 т.р.</t>
  </si>
  <si>
    <t>очистка кровли от снега - 20,88 т.р.</t>
  </si>
  <si>
    <t>уборка подвала от тбо и кго - 32,35 т.р.</t>
  </si>
  <si>
    <t>смена светильников, выключателей - 2,31 т.р.</t>
  </si>
  <si>
    <t>смена дверных приборов - 0,63 т.р.</t>
  </si>
  <si>
    <t>ремонт кровли - 0,12 т.р.</t>
  </si>
  <si>
    <t>Отчет о реализации программы капитального ремонта жилого фонда ООО "УЮТ-СЕРВИС" за период с 01 ноября 2013г. по 31 декабря 2013г.  по адресу г.Сертолово, ул. Парковая,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</si>
  <si>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</si>
  <si>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</si>
  <si>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</si>
  <si>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</si>
  <si>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</si>
  <si>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</si>
  <si>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</si>
  <si>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</si>
  <si>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</si>
  <si>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</si>
  <si>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</si>
  <si>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</si>
  <si>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</si>
  <si>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</si>
  <si>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</si>
  <si>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ул.Парковая, д.1</t>
  </si>
  <si>
    <t>ремонт канализации</t>
  </si>
  <si>
    <t>24 м.п.</t>
  </si>
  <si>
    <t>герметизация швов</t>
  </si>
  <si>
    <t>149 м.п.</t>
  </si>
  <si>
    <t>экспертно-диагностическое обследование</t>
  </si>
  <si>
    <t>замена стояков гвс и хвс</t>
  </si>
  <si>
    <t>15 шт.</t>
  </si>
  <si>
    <t>изготовление энергетического паспорта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</si>
  <si>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</si>
  <si>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</si>
  <si>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</si>
  <si>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</si>
  <si>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</si>
  <si>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</si>
  <si>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</si>
  <si>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</si>
  <si>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</si>
  <si>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</si>
  <si>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Передано от ОАО "Комфорт",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</si>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</sst>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" fontId="15" fillId="0" borderId="0" xfId="0" applyNumberFormat="1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1" xfId="0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18" fillId="0" borderId="26" xfId="61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zoomScalePageLayoutView="0" workbookViewId="0" topLeftCell="C5">
      <selection activeCell="D36" sqref="D36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7" t="s">
        <v>1</v>
      </c>
      <c r="D5" s="97"/>
      <c r="E5" s="97"/>
      <c r="F5" s="97"/>
      <c r="G5" s="97"/>
      <c r="H5" s="97"/>
      <c r="I5" s="97"/>
    </row>
    <row r="6" spans="3:9" ht="12.75">
      <c r="C6" s="98" t="s">
        <v>2</v>
      </c>
      <c r="D6" s="98"/>
      <c r="E6" s="98"/>
      <c r="F6" s="98"/>
      <c r="G6" s="98"/>
      <c r="H6" s="98"/>
      <c r="I6" s="98"/>
    </row>
    <row r="7" spans="3:9" ht="12.75">
      <c r="C7" s="98" t="s">
        <v>3</v>
      </c>
      <c r="D7" s="98"/>
      <c r="E7" s="98"/>
      <c r="F7" s="98"/>
      <c r="G7" s="98"/>
      <c r="H7" s="98"/>
      <c r="I7" s="98"/>
    </row>
    <row r="8" spans="3:9" ht="6" customHeight="1" thickBot="1">
      <c r="C8" s="99"/>
      <c r="D8" s="99"/>
      <c r="E8" s="99"/>
      <c r="F8" s="99"/>
      <c r="G8" s="99"/>
      <c r="H8" s="99"/>
      <c r="I8" s="99"/>
    </row>
    <row r="9" spans="3:9" ht="39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0" t="s">
        <v>11</v>
      </c>
      <c r="D10" s="90"/>
      <c r="E10" s="90"/>
      <c r="F10" s="90"/>
      <c r="G10" s="90"/>
      <c r="H10" s="90"/>
      <c r="I10" s="101"/>
    </row>
    <row r="11" spans="3:9" ht="13.5" customHeight="1" thickBot="1">
      <c r="C11" s="12" t="s">
        <v>12</v>
      </c>
      <c r="D11" s="13">
        <v>176302.95999999973</v>
      </c>
      <c r="E11" s="14">
        <v>2243791.8200000003</v>
      </c>
      <c r="F11" s="14">
        <v>2123206.6500000004</v>
      </c>
      <c r="G11" s="14">
        <v>1634735.3095</v>
      </c>
      <c r="H11" s="14">
        <f>+D11+E11-F11</f>
        <v>296888.1299999999</v>
      </c>
      <c r="I11" s="102" t="s">
        <v>13</v>
      </c>
    </row>
    <row r="12" spans="3:9" ht="13.5" customHeight="1" thickBot="1">
      <c r="C12" s="12" t="s">
        <v>14</v>
      </c>
      <c r="D12" s="13">
        <v>51223.58999999997</v>
      </c>
      <c r="E12" s="15">
        <v>437476.54000000004</v>
      </c>
      <c r="F12" s="15">
        <v>408550.52</v>
      </c>
      <c r="G12" s="14">
        <v>774119.42252</v>
      </c>
      <c r="H12" s="14">
        <f>+D12+E12-F12</f>
        <v>80149.60999999999</v>
      </c>
      <c r="I12" s="103"/>
    </row>
    <row r="13" spans="3:9" ht="13.5" customHeight="1" thickBot="1">
      <c r="C13" s="12" t="s">
        <v>15</v>
      </c>
      <c r="D13" s="13">
        <v>38697.20999999996</v>
      </c>
      <c r="E13" s="15">
        <v>312043.49</v>
      </c>
      <c r="F13" s="15">
        <v>296380.02999999997</v>
      </c>
      <c r="G13" s="14">
        <v>340385.21</v>
      </c>
      <c r="H13" s="14">
        <f>+D13+E13-F13</f>
        <v>54360.669999999984</v>
      </c>
      <c r="I13" s="103"/>
    </row>
    <row r="14" spans="3:9" ht="13.5" customHeight="1" thickBot="1">
      <c r="C14" s="12" t="s">
        <v>16</v>
      </c>
      <c r="D14" s="13">
        <v>19778.47999999998</v>
      </c>
      <c r="E14" s="15">
        <v>163337.27000000002</v>
      </c>
      <c r="F14" s="15">
        <v>154615.99000000002</v>
      </c>
      <c r="G14" s="14">
        <f>+E14+18821.61</f>
        <v>182158.88</v>
      </c>
      <c r="H14" s="14">
        <f>+D14+E14-F14</f>
        <v>28499.75999999998</v>
      </c>
      <c r="I14" s="103"/>
    </row>
    <row r="15" spans="3:9" ht="13.5" customHeight="1" thickBot="1">
      <c r="C15" s="12" t="s">
        <v>17</v>
      </c>
      <c r="D15" s="13">
        <v>0</v>
      </c>
      <c r="E15" s="15">
        <v>38287.41</v>
      </c>
      <c r="F15" s="15">
        <v>34685.34</v>
      </c>
      <c r="G15" s="14">
        <f>+E15+18821.61</f>
        <v>57109.020000000004</v>
      </c>
      <c r="H15" s="14">
        <f>+D15+E15-F15</f>
        <v>3602.070000000007</v>
      </c>
      <c r="I15" s="104"/>
    </row>
    <row r="16" spans="3:9" ht="13.5" customHeight="1" thickBot="1">
      <c r="C16" s="12" t="s">
        <v>18</v>
      </c>
      <c r="D16" s="16">
        <f>SUM(D11:D15)</f>
        <v>286002.23999999964</v>
      </c>
      <c r="E16" s="16">
        <f>SUM(E11:E15)</f>
        <v>3194936.5300000007</v>
      </c>
      <c r="F16" s="16">
        <f>SUM(F11:F15)</f>
        <v>3017438.5300000003</v>
      </c>
      <c r="G16" s="16">
        <f>SUM(G11:G15)</f>
        <v>2988507.84202</v>
      </c>
      <c r="H16" s="16">
        <f>SUM(H11:H15)</f>
        <v>463500.2399999998</v>
      </c>
      <c r="I16" s="12"/>
    </row>
    <row r="17" spans="3:9" ht="13.5" customHeight="1" thickBot="1">
      <c r="C17" s="90" t="s">
        <v>19</v>
      </c>
      <c r="D17" s="90"/>
      <c r="E17" s="90"/>
      <c r="F17" s="90"/>
      <c r="G17" s="90"/>
      <c r="H17" s="90"/>
      <c r="I17" s="90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74962.45000000007</v>
      </c>
      <c r="E19" s="20">
        <v>858264.67</v>
      </c>
      <c r="F19" s="20">
        <v>816776.59</v>
      </c>
      <c r="G19" s="20">
        <f>+E19</f>
        <v>858264.67</v>
      </c>
      <c r="H19" s="20">
        <f>+D19+E19-F19</f>
        <v>116450.53000000014</v>
      </c>
      <c r="I19" s="91" t="s">
        <v>22</v>
      </c>
    </row>
    <row r="20" spans="3:10" ht="14.25" customHeight="1" thickBot="1">
      <c r="C20" s="12" t="s">
        <v>23</v>
      </c>
      <c r="D20" s="13">
        <v>14658.429999999993</v>
      </c>
      <c r="E20" s="14">
        <v>177460.8</v>
      </c>
      <c r="F20" s="14">
        <v>168585.81</v>
      </c>
      <c r="G20" s="20">
        <v>72894.54048390285</v>
      </c>
      <c r="H20" s="20">
        <f aca="true" t="shared" si="0" ref="H20:H25">+D20+E20-F20</f>
        <v>23533.419999999984</v>
      </c>
      <c r="I20" s="92"/>
      <c r="J20" s="21"/>
    </row>
    <row r="21" spans="3:9" ht="13.5" customHeight="1" thickBot="1">
      <c r="C21" s="17" t="s">
        <v>24</v>
      </c>
      <c r="D21" s="22">
        <v>18305.44000000003</v>
      </c>
      <c r="E21" s="14">
        <v>217502.76</v>
      </c>
      <c r="F21" s="14">
        <v>212247.28</v>
      </c>
      <c r="G21" s="20">
        <v>467461</v>
      </c>
      <c r="H21" s="20">
        <f t="shared" si="0"/>
        <v>23560.920000000042</v>
      </c>
      <c r="I21" s="23"/>
    </row>
    <row r="22" spans="3:9" ht="12.75" customHeight="1" hidden="1" thickBot="1">
      <c r="C22" s="12" t="s">
        <v>25</v>
      </c>
      <c r="D22" s="13">
        <v>0</v>
      </c>
      <c r="E22" s="14"/>
      <c r="F22" s="14"/>
      <c r="G22" s="20"/>
      <c r="H22" s="20">
        <f t="shared" si="0"/>
        <v>0</v>
      </c>
      <c r="I22" s="23" t="s">
        <v>26</v>
      </c>
    </row>
    <row r="23" spans="3:9" ht="13.5" customHeight="1" thickBot="1">
      <c r="C23" s="12" t="s">
        <v>27</v>
      </c>
      <c r="D23" s="13">
        <v>16695.71000000002</v>
      </c>
      <c r="E23" s="14">
        <v>193056.99</v>
      </c>
      <c r="F23" s="14">
        <v>183666.2</v>
      </c>
      <c r="G23" s="20">
        <v>206976.16053834808</v>
      </c>
      <c r="H23" s="20">
        <f t="shared" si="0"/>
        <v>26086.5</v>
      </c>
      <c r="I23" s="24" t="s">
        <v>28</v>
      </c>
    </row>
    <row r="24" spans="3:9" ht="13.5" customHeight="1" thickBot="1">
      <c r="C24" s="12" t="s">
        <v>29</v>
      </c>
      <c r="D24" s="13">
        <v>2885.5099999999984</v>
      </c>
      <c r="E24" s="15">
        <v>32803.89</v>
      </c>
      <c r="F24" s="15">
        <v>31225.27</v>
      </c>
      <c r="G24" s="20">
        <f>+E24</f>
        <v>32803.89</v>
      </c>
      <c r="H24" s="20">
        <f t="shared" si="0"/>
        <v>4464.129999999994</v>
      </c>
      <c r="I24" s="24" t="s">
        <v>30</v>
      </c>
    </row>
    <row r="25" spans="3:9" ht="13.5" customHeight="1" thickBot="1">
      <c r="C25" s="17" t="s">
        <v>31</v>
      </c>
      <c r="D25" s="13">
        <v>12810.710000000021</v>
      </c>
      <c r="E25" s="15">
        <v>140391.99</v>
      </c>
      <c r="F25" s="15">
        <v>132949.89</v>
      </c>
      <c r="G25" s="20">
        <f>+E25</f>
        <v>140391.99</v>
      </c>
      <c r="H25" s="20">
        <f t="shared" si="0"/>
        <v>20252.809999999998</v>
      </c>
      <c r="I25" s="23"/>
    </row>
    <row r="26" spans="3:9" ht="13.5" customHeight="1" thickBot="1">
      <c r="C26" s="12" t="s">
        <v>32</v>
      </c>
      <c r="D26" s="25">
        <v>3020.4100000000035</v>
      </c>
      <c r="E26" s="15">
        <v>34956.79</v>
      </c>
      <c r="F26" s="15">
        <v>33255.33</v>
      </c>
      <c r="G26" s="20">
        <f>+E26</f>
        <v>34956.79</v>
      </c>
      <c r="H26" s="20">
        <f>+D26+E26-F26</f>
        <v>4721.870000000003</v>
      </c>
      <c r="I26" s="24" t="s">
        <v>33</v>
      </c>
    </row>
    <row r="27" spans="3:9" s="27" customFormat="1" ht="13.5" customHeight="1" thickBot="1">
      <c r="C27" s="12" t="s">
        <v>18</v>
      </c>
      <c r="D27" s="16">
        <f>SUM(D19:D26)</f>
        <v>143338.66000000012</v>
      </c>
      <c r="E27" s="16">
        <f>SUM(E19:E26)</f>
        <v>1654437.89</v>
      </c>
      <c r="F27" s="16">
        <f>SUM(F19:F26)</f>
        <v>1578706.37</v>
      </c>
      <c r="G27" s="16">
        <f>SUM(G19:G26)</f>
        <v>1813749.041022251</v>
      </c>
      <c r="H27" s="16">
        <f>SUM(H19:H26)</f>
        <v>219070.18000000017</v>
      </c>
      <c r="I27" s="26"/>
    </row>
    <row r="28" spans="3:9" ht="13.5" customHeight="1" thickBot="1">
      <c r="C28" s="93" t="s">
        <v>34</v>
      </c>
      <c r="D28" s="93"/>
      <c r="E28" s="93"/>
      <c r="F28" s="93"/>
      <c r="G28" s="93"/>
      <c r="H28" s="93"/>
      <c r="I28" s="93"/>
    </row>
    <row r="29" spans="3:9" ht="24.75" customHeight="1" thickBot="1">
      <c r="C29" s="28" t="s">
        <v>35</v>
      </c>
      <c r="D29" s="94" t="s">
        <v>36</v>
      </c>
      <c r="E29" s="95"/>
      <c r="F29" s="95"/>
      <c r="G29" s="95"/>
      <c r="H29" s="96"/>
      <c r="I29" s="29" t="s">
        <v>37</v>
      </c>
    </row>
    <row r="30" spans="3:8" ht="22.5" customHeight="1">
      <c r="C30" s="30" t="s">
        <v>38</v>
      </c>
      <c r="D30" s="30"/>
      <c r="E30" s="30"/>
      <c r="F30" s="30"/>
      <c r="G30" s="30"/>
      <c r="H30" s="31">
        <f>+H16+H27</f>
        <v>682570.4199999999</v>
      </c>
    </row>
    <row r="31" spans="3:8" ht="12" customHeight="1" hidden="1">
      <c r="C31" s="33" t="s">
        <v>39</v>
      </c>
      <c r="D31" s="33"/>
      <c r="F31" s="34"/>
      <c r="G31" s="34"/>
      <c r="H31" s="34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3"/>
      <c r="D33" s="35"/>
      <c r="E33" s="35"/>
      <c r="F33" s="35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F24" sqref="F24"/>
    </sheetView>
  </sheetViews>
  <sheetFormatPr defaultColWidth="9.00390625" defaultRowHeight="12.75"/>
  <cols>
    <col min="1" max="1" width="4.50390625" style="36" customWidth="1"/>
    <col min="2" max="2" width="12.50390625" style="36" customWidth="1"/>
    <col min="3" max="3" width="13.375" style="36" hidden="1" customWidth="1"/>
    <col min="4" max="4" width="12.125" style="36" customWidth="1"/>
    <col min="5" max="5" width="13.50390625" style="36" customWidth="1"/>
    <col min="6" max="6" width="13.375" style="36" customWidth="1"/>
    <col min="7" max="7" width="14.375" style="36" customWidth="1"/>
    <col min="8" max="9" width="15.125" style="36" customWidth="1"/>
    <col min="10" max="16384" width="8.875" style="36" customWidth="1"/>
  </cols>
  <sheetData>
    <row r="1" spans="1:9" ht="14.25">
      <c r="A1" s="105" t="s">
        <v>40</v>
      </c>
      <c r="B1" s="105"/>
      <c r="C1" s="105"/>
      <c r="D1" s="105"/>
      <c r="E1" s="105"/>
      <c r="F1" s="105"/>
      <c r="G1" s="105"/>
      <c r="H1" s="105"/>
      <c r="I1" s="105"/>
    </row>
    <row r="2" spans="1:9" ht="14.25">
      <c r="A2" s="105" t="s">
        <v>41</v>
      </c>
      <c r="B2" s="105"/>
      <c r="C2" s="105"/>
      <c r="D2" s="105"/>
      <c r="E2" s="105"/>
      <c r="F2" s="105"/>
      <c r="G2" s="105"/>
      <c r="H2" s="105"/>
      <c r="I2" s="105"/>
    </row>
    <row r="3" spans="1:9" ht="14.25">
      <c r="A3" s="105" t="s">
        <v>42</v>
      </c>
      <c r="B3" s="105"/>
      <c r="C3" s="105"/>
      <c r="D3" s="105"/>
      <c r="E3" s="105"/>
      <c r="F3" s="105"/>
      <c r="G3" s="105"/>
      <c r="H3" s="105"/>
      <c r="I3" s="105"/>
    </row>
    <row r="4" spans="1:9" ht="57">
      <c r="A4" s="37" t="s">
        <v>43</v>
      </c>
      <c r="B4" s="37" t="s">
        <v>44</v>
      </c>
      <c r="C4" s="37" t="s">
        <v>45</v>
      </c>
      <c r="D4" s="37" t="s">
        <v>46</v>
      </c>
      <c r="E4" s="37" t="s">
        <v>47</v>
      </c>
      <c r="F4" s="38" t="s">
        <v>48</v>
      </c>
      <c r="G4" s="38" t="s">
        <v>49</v>
      </c>
      <c r="H4" s="37" t="s">
        <v>50</v>
      </c>
      <c r="I4" s="37" t="s">
        <v>51</v>
      </c>
    </row>
    <row r="5" spans="1:9" ht="14.25">
      <c r="A5" s="39" t="s">
        <v>52</v>
      </c>
      <c r="B5" s="40">
        <v>-169.84614</v>
      </c>
      <c r="C5" s="40"/>
      <c r="D5" s="40">
        <v>177.4608</v>
      </c>
      <c r="E5" s="40">
        <v>168.58581</v>
      </c>
      <c r="F5" s="40">
        <v>2.16</v>
      </c>
      <c r="G5" s="40">
        <v>72.89454</v>
      </c>
      <c r="H5" s="40">
        <v>23.53342</v>
      </c>
      <c r="I5" s="40">
        <f>B5+D5+F5-G5</f>
        <v>-63.119879999999995</v>
      </c>
    </row>
    <row r="7" ht="14.25">
      <c r="A7" s="36" t="s">
        <v>53</v>
      </c>
    </row>
    <row r="8" ht="14.25">
      <c r="A8" s="36" t="s">
        <v>54</v>
      </c>
    </row>
    <row r="9" ht="14.25">
      <c r="A9" s="36" t="s">
        <v>55</v>
      </c>
    </row>
    <row r="10" ht="14.25">
      <c r="A10" s="36" t="s">
        <v>56</v>
      </c>
    </row>
    <row r="11" ht="14.25">
      <c r="A11" s="36" t="s">
        <v>57</v>
      </c>
    </row>
    <row r="12" ht="14.25">
      <c r="A12" s="36" t="s">
        <v>58</v>
      </c>
    </row>
    <row r="13" ht="14.25">
      <c r="A13" s="36" t="s">
        <v>59</v>
      </c>
    </row>
    <row r="14" ht="14.25">
      <c r="A14" s="36" t="s">
        <v>60</v>
      </c>
    </row>
    <row r="15" ht="14.25">
      <c r="A15" s="36" t="s">
        <v>61</v>
      </c>
    </row>
    <row r="16" spans="4:6" ht="14.25">
      <c r="D16" s="41"/>
      <c r="E16" s="41"/>
      <c r="F16" s="41"/>
    </row>
    <row r="17" spans="4:6" ht="14.25">
      <c r="D17" s="41"/>
      <c r="E17" s="41"/>
      <c r="F17" s="41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8" sqref="A28:IV31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8.625" style="0" customWidth="1"/>
    <col min="4" max="4" width="19.375" style="0" customWidth="1"/>
    <col min="5" max="5" width="20.00390625" style="0" customWidth="1"/>
    <col min="6" max="6" width="23.50390625" style="0" customWidth="1"/>
    <col min="7" max="7" width="11.375" style="0" customWidth="1"/>
  </cols>
  <sheetData>
    <row r="1" spans="1:7" ht="22.5" customHeight="1">
      <c r="A1" s="106" t="s">
        <v>62</v>
      </c>
      <c r="B1" s="106"/>
      <c r="C1" s="106"/>
      <c r="D1" s="106"/>
      <c r="E1" s="106"/>
      <c r="F1" s="106"/>
      <c r="G1" s="106"/>
    </row>
    <row r="2" spans="1:7" ht="19.5" customHeight="1" thickBot="1">
      <c r="A2" s="106"/>
      <c r="B2" s="106"/>
      <c r="C2" s="106"/>
      <c r="D2" s="106"/>
      <c r="E2" s="106"/>
      <c r="F2" s="106"/>
      <c r="G2" s="106"/>
    </row>
    <row r="3" spans="1:7" ht="13.5" thickBot="1">
      <c r="A3" s="42"/>
      <c r="B3" s="43"/>
      <c r="C3" s="44"/>
      <c r="D3" s="43"/>
      <c r="E3" s="43"/>
      <c r="F3" s="107" t="s">
        <v>63</v>
      </c>
      <c r="G3" s="108"/>
    </row>
    <row r="4" spans="1:7" ht="12.75">
      <c r="A4" s="45" t="s">
        <v>64</v>
      </c>
      <c r="B4" s="46" t="s">
        <v>65</v>
      </c>
      <c r="C4" s="45" t="s">
        <v>66</v>
      </c>
      <c r="D4" s="46" t="s">
        <v>67</v>
      </c>
      <c r="E4" s="47" t="s">
        <v>68</v>
      </c>
      <c r="F4" s="47"/>
      <c r="G4" s="47"/>
    </row>
    <row r="5" spans="1:7" ht="12.75">
      <c r="A5" s="45" t="s">
        <v>69</v>
      </c>
      <c r="B5" s="46"/>
      <c r="C5" s="48"/>
      <c r="D5" s="46" t="s">
        <v>70</v>
      </c>
      <c r="E5" s="46" t="s">
        <v>71</v>
      </c>
      <c r="F5" s="46" t="s">
        <v>72</v>
      </c>
      <c r="G5" s="46" t="s">
        <v>73</v>
      </c>
    </row>
    <row r="6" spans="1:7" ht="12.75">
      <c r="A6" s="45"/>
      <c r="B6" s="46"/>
      <c r="C6" s="48"/>
      <c r="D6" s="46" t="s">
        <v>74</v>
      </c>
      <c r="E6" s="46"/>
      <c r="F6" s="46" t="s">
        <v>75</v>
      </c>
      <c r="G6" s="46" t="s">
        <v>76</v>
      </c>
    </row>
    <row r="7" spans="1:7" ht="12.75">
      <c r="A7" s="49"/>
      <c r="B7" s="50"/>
      <c r="C7" s="51"/>
      <c r="D7" s="50"/>
      <c r="E7" s="50"/>
      <c r="F7" s="50"/>
      <c r="G7" s="46" t="s">
        <v>77</v>
      </c>
    </row>
    <row r="8" spans="1:7" ht="13.5" thickBot="1">
      <c r="A8" s="52"/>
      <c r="B8" s="53"/>
      <c r="C8" s="54"/>
      <c r="D8" s="53"/>
      <c r="E8" s="53"/>
      <c r="F8" s="53"/>
      <c r="G8" s="53"/>
    </row>
    <row r="9" spans="1:7" ht="12.75">
      <c r="A9" s="43"/>
      <c r="B9" s="55"/>
      <c r="C9" s="44"/>
      <c r="D9" s="43"/>
      <c r="E9" s="43"/>
      <c r="F9" s="43"/>
      <c r="G9" s="55"/>
    </row>
    <row r="10" spans="1:7" ht="12.75">
      <c r="A10" s="46">
        <v>1</v>
      </c>
      <c r="B10" s="56" t="s">
        <v>78</v>
      </c>
      <c r="C10" s="45" t="s">
        <v>79</v>
      </c>
      <c r="D10" s="46" t="s">
        <v>80</v>
      </c>
      <c r="E10" s="57">
        <v>82.795</v>
      </c>
      <c r="F10" s="58">
        <v>82.795</v>
      </c>
      <c r="G10" s="58">
        <f>+E10-F10</f>
        <v>0</v>
      </c>
    </row>
    <row r="11" spans="1:7" ht="12.75">
      <c r="A11" s="46"/>
      <c r="B11" s="56"/>
      <c r="C11" s="48" t="s">
        <v>81</v>
      </c>
      <c r="D11" s="46" t="s">
        <v>82</v>
      </c>
      <c r="E11" s="57">
        <v>124.666</v>
      </c>
      <c r="F11" s="58">
        <v>124.666</v>
      </c>
      <c r="G11" s="58">
        <f>+E11-F11</f>
        <v>0</v>
      </c>
    </row>
    <row r="12" spans="1:7" ht="12.75">
      <c r="A12" s="46"/>
      <c r="B12" s="56"/>
      <c r="C12" s="45" t="s">
        <v>83</v>
      </c>
      <c r="D12" s="46"/>
      <c r="E12" s="57">
        <v>30</v>
      </c>
      <c r="F12" s="58">
        <v>30</v>
      </c>
      <c r="G12" s="58">
        <f>+E12-F12</f>
        <v>0</v>
      </c>
    </row>
    <row r="13" spans="1:7" ht="12.75">
      <c r="A13" s="46"/>
      <c r="B13" s="56"/>
      <c r="C13" s="48" t="s">
        <v>84</v>
      </c>
      <c r="D13" s="46" t="s">
        <v>85</v>
      </c>
      <c r="E13" s="57">
        <v>2174</v>
      </c>
      <c r="F13" s="58">
        <v>226.1</v>
      </c>
      <c r="G13" s="58">
        <f>+E13-F13</f>
        <v>1947.9</v>
      </c>
    </row>
    <row r="14" spans="1:7" ht="12.75">
      <c r="A14" s="46"/>
      <c r="B14" s="56"/>
      <c r="C14" s="48" t="s">
        <v>86</v>
      </c>
      <c r="D14" s="46"/>
      <c r="E14" s="57">
        <v>39</v>
      </c>
      <c r="F14" s="58">
        <v>3.9</v>
      </c>
      <c r="G14" s="58">
        <f>+E14-F14</f>
        <v>35.1</v>
      </c>
    </row>
    <row r="15" spans="1:7" ht="12.75">
      <c r="A15" s="46"/>
      <c r="B15" s="56"/>
      <c r="C15" s="45"/>
      <c r="D15" s="46"/>
      <c r="E15" s="57"/>
      <c r="F15" s="57"/>
      <c r="G15" s="58"/>
    </row>
    <row r="16" spans="1:7" ht="12.75">
      <c r="A16" s="46"/>
      <c r="B16" s="56"/>
      <c r="C16" s="59" t="s">
        <v>87</v>
      </c>
      <c r="D16" s="60"/>
      <c r="E16" s="61">
        <f>SUM(E10:E15)</f>
        <v>2450.4610000000002</v>
      </c>
      <c r="F16" s="61">
        <f>SUM(F10:F15)</f>
        <v>467.461</v>
      </c>
      <c r="G16" s="61">
        <f>SUM(G10:G15)</f>
        <v>1983</v>
      </c>
    </row>
    <row r="17" spans="1:7" ht="13.5" thickBot="1">
      <c r="A17" s="62"/>
      <c r="B17" s="63"/>
      <c r="C17" s="64"/>
      <c r="D17" s="65"/>
      <c r="E17" s="66"/>
      <c r="F17" s="66"/>
      <c r="G17" s="67"/>
    </row>
    <row r="18" spans="1:7" ht="5.25" customHeight="1">
      <c r="A18" s="43"/>
      <c r="B18" s="55"/>
      <c r="C18" s="68"/>
      <c r="D18" s="69"/>
      <c r="E18" s="70"/>
      <c r="F18" s="71"/>
      <c r="G18" s="71"/>
    </row>
    <row r="19" spans="1:7" ht="12.75">
      <c r="A19" s="50"/>
      <c r="B19" s="72" t="s">
        <v>18</v>
      </c>
      <c r="C19" s="73"/>
      <c r="D19" s="48"/>
      <c r="E19" s="74">
        <f>E16</f>
        <v>2450.4610000000002</v>
      </c>
      <c r="F19" s="75">
        <f>+F16</f>
        <v>467.461</v>
      </c>
      <c r="G19" s="76">
        <f>+E19-F19</f>
        <v>1983.0000000000002</v>
      </c>
    </row>
    <row r="20" spans="1:7" ht="6" customHeight="1" thickBot="1">
      <c r="A20" s="53"/>
      <c r="B20" s="77"/>
      <c r="C20" s="78"/>
      <c r="D20" s="79"/>
      <c r="E20" s="65"/>
      <c r="F20" s="80"/>
      <c r="G20" s="80"/>
    </row>
    <row r="22" spans="1:7" ht="45" customHeight="1">
      <c r="A22" s="81" t="s">
        <v>88</v>
      </c>
      <c r="B22" s="81" t="s">
        <v>89</v>
      </c>
      <c r="C22" s="81" t="s">
        <v>90</v>
      </c>
      <c r="D22" s="81" t="s">
        <v>91</v>
      </c>
      <c r="E22" s="82" t="s">
        <v>92</v>
      </c>
      <c r="F22" s="81" t="s">
        <v>93</v>
      </c>
      <c r="G22" s="83"/>
    </row>
    <row r="23" spans="1:7" ht="15">
      <c r="A23" s="84">
        <v>1</v>
      </c>
      <c r="B23" s="85">
        <v>18305.44000000003</v>
      </c>
      <c r="C23" s="85">
        <v>217502.76</v>
      </c>
      <c r="D23" s="85">
        <v>212247.28</v>
      </c>
      <c r="E23" s="85">
        <v>70903.68000000001</v>
      </c>
      <c r="F23" s="85">
        <f>+B23+C23-D23</f>
        <v>23560.920000000042</v>
      </c>
      <c r="G23" s="86"/>
    </row>
    <row r="25" spans="1:6" ht="52.5" customHeight="1">
      <c r="A25" s="81" t="s">
        <v>88</v>
      </c>
      <c r="B25" s="81" t="s">
        <v>94</v>
      </c>
      <c r="C25" s="81" t="s">
        <v>95</v>
      </c>
      <c r="D25" s="81" t="s">
        <v>96</v>
      </c>
      <c r="E25" s="81" t="s">
        <v>97</v>
      </c>
      <c r="F25" s="81" t="s">
        <v>98</v>
      </c>
    </row>
    <row r="26" spans="1:6" ht="15">
      <c r="A26" s="87">
        <v>1</v>
      </c>
      <c r="B26" s="88">
        <v>61941.72999999998</v>
      </c>
      <c r="C26" s="88">
        <f>+D23+E23</f>
        <v>283150.96</v>
      </c>
      <c r="D26" s="88">
        <v>467461</v>
      </c>
      <c r="E26" s="88">
        <v>41617.11</v>
      </c>
      <c r="F26" s="88">
        <f>B26+C26-D26+E26</f>
        <v>-80751.2</v>
      </c>
    </row>
    <row r="27" spans="1:5" ht="12.75">
      <c r="A27" s="51"/>
      <c r="B27" s="51"/>
      <c r="C27" s="89"/>
      <c r="D27" s="89"/>
      <c r="E27" s="48"/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2014-06-26T11:19:46Z</dcterms:created>
  <dcterms:modified xsi:type="dcterms:W3CDTF">2014-07-04T08:22:16Z</dcterms:modified>
  <cp:category/>
  <cp:version/>
  <cp:contentType/>
  <cp:contentStatus/>
</cp:coreProperties>
</file>