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2420" windowHeight="8736" activeTab="0"/>
  </bookViews>
  <sheets>
    <sheet name="общ" sheetId="1" r:id="rId1"/>
    <sheet name="тек" sheetId="2" r:id="rId2"/>
    <sheet name="кап" sheetId="3" r:id="rId3"/>
  </sheets>
  <definedNames/>
  <calcPr fullCalcOnLoad="1"/>
</workbook>
</file>

<file path=xl/sharedStrings.xml><?xml version="1.0" encoding="utf-8"?>
<sst xmlns="http://schemas.openxmlformats.org/spreadsheetml/2006/main" count="101" uniqueCount="92">
  <si>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</si>
  <si>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</si>
  <si>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</si>
  <si>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3  по ул. Сосновая с 01.01.2013г. по 31.12.2013г.</t>
  </si>
  <si>
    <t>наименование</t>
  </si>
  <si>
    <t>Задолженность населения на 01.01.2013г. (руб.)</t>
  </si>
  <si>
    <t>Начислено населению за 2013г. (руб.)</t>
  </si>
  <si>
    <t>Поступило в счет оплаты в 2013г. (руб.)</t>
  </si>
  <si>
    <t>Перечислено поставщику услуг</t>
  </si>
  <si>
    <t>Задолженность населения на 01.01.2014г.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</si>
  <si>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</si>
  <si>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</si>
  <si>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</si>
  <si>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</si>
  <si>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</si>
  <si>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</si>
  <si>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</si>
  <si>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</si>
  <si>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</si>
  <si>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</si>
  <si>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</si>
  <si>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</si>
  <si>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Н/2009-76 от 01.05.2009г.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</si>
  <si>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</si>
  <si>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</si>
  <si>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</si>
  <si>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</si>
  <si>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</si>
  <si>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</si>
  <si>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</si>
  <si>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</si>
  <si>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</si>
  <si>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</si>
  <si>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</si>
  <si>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</si>
  <si>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</si>
  <si>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</si>
  <si>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</si>
  <si>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Общая задолженность по дому  на 01.01.2014г.</t>
  </si>
  <si>
    <t>Надеемся на дальнейшее сотрудничество. Администрация ООО "УЮТ-СЕРВИС"</t>
  </si>
  <si>
    <t>ОТЧЕТ</t>
  </si>
  <si>
    <t>по выполнению плана текущего ремонта жилого дома</t>
  </si>
  <si>
    <t>№ 3 по ул. Сосновая с 01.01.2013г. по 31.12.2013г.</t>
  </si>
  <si>
    <t>№                             п/п</t>
  </si>
  <si>
    <t>Остаток на 01.01.2013г.,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</si>
  <si>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</si>
  <si>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</si>
  <si>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</si>
  <si>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</si>
  <si>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</si>
  <si>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01.01.2014г.,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</si>
  <si>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</si>
  <si>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</si>
  <si>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45,53 </t>
    </r>
    <r>
      <rPr>
        <sz val="10"/>
        <rFont val="Arial Cyr"/>
        <family val="0"/>
      </rPr>
      <t>тыс.рублей, в том числе:</t>
    </r>
  </si>
  <si>
    <t>ремонт цо, гвс, хвс, канализации - 5,06 т.р.</t>
  </si>
  <si>
    <t>монтаж адаптера, авт.выключателя - 3,94 т.р.</t>
  </si>
  <si>
    <t>аварийное обслуживание - 2,59 т.р.</t>
  </si>
  <si>
    <t>проверка вентканалов - 1,97 т.р.</t>
  </si>
  <si>
    <t>косметический ремонт под. № 2,3 - 21,67 т.р.</t>
  </si>
  <si>
    <t>уборка подвала от тбо и кго - 3,50 т.р.</t>
  </si>
  <si>
    <t>очистка козырьков от снега - 0,44 т.р.</t>
  </si>
  <si>
    <t>установка информационного стенда - 1,80 т.р.</t>
  </si>
  <si>
    <t>ремонт входа в подвал - 3,50 т.р.</t>
  </si>
  <si>
    <t>прочие - 1,06 т.р.</t>
  </si>
  <si>
    <t>Отчет о реализации программы капитального ремонта жилого фонда ООО "УЮТ-СЕРВИС"  за период с 01 января 2013г. по 31 декабря 2013г.  по адресу г.Сертолово, ул. Сосновая, д.3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</si>
  <si>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</si>
  <si>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</si>
  <si>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</si>
  <si>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</si>
  <si>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</si>
  <si>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</si>
  <si>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</si>
  <si>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</si>
  <si>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</si>
  <si>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</si>
  <si>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</si>
  <si>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</si>
  <si>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</si>
  <si>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</si>
  <si>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</si>
  <si>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 Сосновая, д. 3</t>
  </si>
  <si>
    <t>Всего</t>
  </si>
  <si>
    <t>№ п/п</t>
  </si>
  <si>
    <t>Задолженность населения на 01.01.2013г., руб.</t>
  </si>
  <si>
    <t>Начислено за 2013 год, руб.</t>
  </si>
  <si>
    <t>Оплачено населением за 2013 год, руб.</t>
  </si>
  <si>
    <t>Доля МО Сертолово, руб.</t>
  </si>
  <si>
    <t>Задолженность населения на 01.01.2014г., руб.</t>
  </si>
  <si>
    <t>Остаток средств  на лицевом счете на 01.01.2013г., руб.</t>
  </si>
  <si>
    <t>Оплачено населением и МО Сертолово за 2013 год, руб.</t>
  </si>
  <si>
    <t>Израсходовано, руб.</t>
  </si>
  <si>
    <t>Остаток средств  на лицевом счете на 01.01.2014г.,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</si>
</sst>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9" fillId="0" borderId="13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1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vertical="top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35" fillId="0" borderId="0" xfId="52">
      <alignment/>
      <protection/>
    </xf>
    <xf numFmtId="0" fontId="35" fillId="0" borderId="17" xfId="52" applyBorder="1" applyAlignment="1">
      <alignment horizontal="center" vertical="center" wrapText="1"/>
      <protection/>
    </xf>
    <xf numFmtId="0" fontId="35" fillId="0" borderId="17" xfId="52" applyFont="1" applyBorder="1" applyAlignment="1">
      <alignment horizontal="center" vertical="center" wrapText="1"/>
      <protection/>
    </xf>
    <xf numFmtId="0" fontId="43" fillId="0" borderId="17" xfId="52" applyFont="1" applyBorder="1" applyAlignment="1">
      <alignment horizontal="center" vertical="center"/>
      <protection/>
    </xf>
    <xf numFmtId="2" fontId="43" fillId="0" borderId="17" xfId="52" applyNumberFormat="1" applyFont="1" applyBorder="1" applyAlignment="1">
      <alignment horizontal="center" vertical="center"/>
      <protection/>
    </xf>
    <xf numFmtId="0" fontId="35" fillId="0" borderId="0" xfId="52" applyFont="1">
      <alignment/>
      <protection/>
    </xf>
    <xf numFmtId="0" fontId="35" fillId="0" borderId="0" xfId="52" applyFont="1" applyFill="1">
      <alignment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9" fontId="0" fillId="0" borderId="2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" fontId="0" fillId="0" borderId="22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2" fontId="18" fillId="0" borderId="27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18" xfId="0" applyBorder="1" applyAlignment="1">
      <alignment/>
    </xf>
    <xf numFmtId="0" fontId="0" fillId="0" borderId="20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18" fillId="0" borderId="26" xfId="0" applyFont="1" applyBorder="1" applyAlignment="1">
      <alignment/>
    </xf>
    <xf numFmtId="0" fontId="0" fillId="0" borderId="21" xfId="0" applyBorder="1" applyAlignment="1">
      <alignment/>
    </xf>
    <xf numFmtId="2" fontId="18" fillId="0" borderId="22" xfId="0" applyNumberFormat="1" applyFont="1" applyBorder="1" applyAlignment="1">
      <alignment horizontal="center"/>
    </xf>
    <xf numFmtId="2" fontId="18" fillId="0" borderId="26" xfId="61" applyNumberFormat="1" applyFont="1" applyBorder="1" applyAlignment="1">
      <alignment horizontal="center"/>
    </xf>
    <xf numFmtId="2" fontId="18" fillId="0" borderId="26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19" fillId="0" borderId="17" xfId="0" applyFont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7" xfId="0" applyFont="1" applyBorder="1" applyAlignment="1">
      <alignment/>
    </xf>
    <xf numFmtId="4" fontId="19" fillId="0" borderId="17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4" fontId="19" fillId="0" borderId="17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5" fillId="0" borderId="0" xfId="52" applyAlignment="1">
      <alignment horizontal="center"/>
      <protection/>
    </xf>
    <xf numFmtId="0" fontId="17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3"/>
  <sheetViews>
    <sheetView tabSelected="1" zoomScalePageLayoutView="0" workbookViewId="0" topLeftCell="C5">
      <selection activeCell="E39" sqref="E39"/>
    </sheetView>
  </sheetViews>
  <sheetFormatPr defaultColWidth="9.125" defaultRowHeight="12.75"/>
  <cols>
    <col min="1" max="1" width="3.50390625" style="2" hidden="1" customWidth="1"/>
    <col min="2" max="2" width="9.125" style="2" hidden="1" customWidth="1"/>
    <col min="3" max="3" width="30.625" style="32" customWidth="1"/>
    <col min="4" max="4" width="14.50390625" style="32" customWidth="1"/>
    <col min="5" max="5" width="11.875" style="32" customWidth="1"/>
    <col min="6" max="6" width="13.375" style="32" customWidth="1"/>
    <col min="7" max="7" width="11.875" style="32" customWidth="1"/>
    <col min="8" max="8" width="14.50390625" style="32" customWidth="1"/>
    <col min="9" max="9" width="33.50390625" style="32" customWidth="1"/>
    <col min="10" max="10" width="10.1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3.5">
      <c r="C5" s="97" t="s">
        <v>1</v>
      </c>
      <c r="D5" s="97"/>
      <c r="E5" s="97"/>
      <c r="F5" s="97"/>
      <c r="G5" s="97"/>
      <c r="H5" s="97"/>
      <c r="I5" s="97"/>
    </row>
    <row r="6" spans="3:9" ht="12.75">
      <c r="C6" s="98" t="s">
        <v>2</v>
      </c>
      <c r="D6" s="98"/>
      <c r="E6" s="98"/>
      <c r="F6" s="98"/>
      <c r="G6" s="98"/>
      <c r="H6" s="98"/>
      <c r="I6" s="98"/>
    </row>
    <row r="7" spans="3:9" ht="12.75">
      <c r="C7" s="98" t="s">
        <v>3</v>
      </c>
      <c r="D7" s="98"/>
      <c r="E7" s="98"/>
      <c r="F7" s="98"/>
      <c r="G7" s="98"/>
      <c r="H7" s="98"/>
      <c r="I7" s="98"/>
    </row>
    <row r="8" spans="3:9" ht="6" customHeight="1" thickBot="1">
      <c r="C8" s="99"/>
      <c r="D8" s="99"/>
      <c r="E8" s="99"/>
      <c r="F8" s="99"/>
      <c r="G8" s="99"/>
      <c r="H8" s="99"/>
      <c r="I8" s="99"/>
    </row>
    <row r="9" spans="3:9" ht="38.2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3.5" customHeight="1" thickBot="1">
      <c r="C10" s="100" t="s">
        <v>11</v>
      </c>
      <c r="D10" s="90"/>
      <c r="E10" s="90"/>
      <c r="F10" s="90"/>
      <c r="G10" s="90"/>
      <c r="H10" s="90"/>
      <c r="I10" s="101"/>
    </row>
    <row r="11" spans="3:9" ht="13.5" customHeight="1" thickBot="1">
      <c r="C11" s="12" t="s">
        <v>12</v>
      </c>
      <c r="D11" s="13">
        <v>169700.3899999999</v>
      </c>
      <c r="E11" s="14">
        <v>1380028.33</v>
      </c>
      <c r="F11" s="14">
        <v>1349191.9600000002</v>
      </c>
      <c r="G11" s="14">
        <v>1073784.8462400003</v>
      </c>
      <c r="H11" s="15">
        <f>+D11+E11-F11</f>
        <v>200536.75999999978</v>
      </c>
      <c r="I11" s="102" t="s">
        <v>13</v>
      </c>
    </row>
    <row r="12" spans="3:9" ht="13.5" customHeight="1" thickBot="1">
      <c r="C12" s="12" t="s">
        <v>14</v>
      </c>
      <c r="D12" s="13">
        <v>148380.98999999993</v>
      </c>
      <c r="E12" s="16">
        <v>326757.22</v>
      </c>
      <c r="F12" s="16">
        <v>302110.01</v>
      </c>
      <c r="G12" s="14">
        <v>584908.3357</v>
      </c>
      <c r="H12" s="15">
        <f>+D12+E12-F12</f>
        <v>173028.1999999999</v>
      </c>
      <c r="I12" s="103"/>
    </row>
    <row r="13" spans="3:9" ht="13.5" customHeight="1" thickBot="1">
      <c r="C13" s="12" t="s">
        <v>15</v>
      </c>
      <c r="D13" s="13">
        <v>90403.5</v>
      </c>
      <c r="E13" s="16">
        <v>232527.09000000003</v>
      </c>
      <c r="F13" s="16">
        <v>220565.33000000002</v>
      </c>
      <c r="G13" s="14">
        <v>272748.22</v>
      </c>
      <c r="H13" s="15">
        <f>+D13+E13-F13</f>
        <v>102365.26000000001</v>
      </c>
      <c r="I13" s="103"/>
    </row>
    <row r="14" spans="3:9" ht="13.5" customHeight="1" thickBot="1">
      <c r="C14" s="12" t="s">
        <v>16</v>
      </c>
      <c r="D14" s="13">
        <v>47797.05000000002</v>
      </c>
      <c r="E14" s="16">
        <v>123875.8</v>
      </c>
      <c r="F14" s="16">
        <v>115684.77</v>
      </c>
      <c r="G14" s="14">
        <f>+E14</f>
        <v>123875.8</v>
      </c>
      <c r="H14" s="15">
        <f>+D14+E14-F14</f>
        <v>55988.08000000003</v>
      </c>
      <c r="I14" s="103"/>
    </row>
    <row r="15" spans="3:9" ht="13.5" customHeight="1" thickBot="1">
      <c r="C15" s="12" t="s">
        <v>17</v>
      </c>
      <c r="D15" s="13">
        <v>0</v>
      </c>
      <c r="E15" s="16">
        <v>16189.77</v>
      </c>
      <c r="F15" s="16">
        <v>22464.22</v>
      </c>
      <c r="G15" s="14">
        <f>+F15+12112.25</f>
        <v>34576.47</v>
      </c>
      <c r="H15" s="15">
        <f>+D15+E15-F15</f>
        <v>-6274.450000000001</v>
      </c>
      <c r="I15" s="104"/>
    </row>
    <row r="16" spans="3:9" ht="13.5" customHeight="1" thickBot="1">
      <c r="C16" s="12" t="s">
        <v>18</v>
      </c>
      <c r="D16" s="17">
        <f>SUM(D11:D15)</f>
        <v>456281.9299999998</v>
      </c>
      <c r="E16" s="17">
        <f>SUM(E11:E15)</f>
        <v>2079378.2100000002</v>
      </c>
      <c r="F16" s="17">
        <f>SUM(F11:F15)</f>
        <v>2010016.2900000003</v>
      </c>
      <c r="G16" s="17">
        <f>SUM(G11:G15)</f>
        <v>2089893.6719400005</v>
      </c>
      <c r="H16" s="17">
        <f>SUM(H11:H15)</f>
        <v>525643.8499999997</v>
      </c>
      <c r="I16" s="12"/>
    </row>
    <row r="17" spans="3:9" ht="13.5" customHeight="1" thickBot="1">
      <c r="C17" s="90" t="s">
        <v>19</v>
      </c>
      <c r="D17" s="90"/>
      <c r="E17" s="90"/>
      <c r="F17" s="90"/>
      <c r="G17" s="90"/>
      <c r="H17" s="90"/>
      <c r="I17" s="90"/>
    </row>
    <row r="18" spans="3:9" ht="38.25" customHeight="1" thickBot="1">
      <c r="C18" s="18" t="s">
        <v>4</v>
      </c>
      <c r="D18" s="10" t="s">
        <v>5</v>
      </c>
      <c r="E18" s="11" t="s">
        <v>6</v>
      </c>
      <c r="F18" s="11" t="s">
        <v>7</v>
      </c>
      <c r="G18" s="11" t="s">
        <v>8</v>
      </c>
      <c r="H18" s="11" t="s">
        <v>9</v>
      </c>
      <c r="I18" s="19" t="s">
        <v>20</v>
      </c>
    </row>
    <row r="19" spans="3:9" ht="13.5" customHeight="1" thickBot="1">
      <c r="C19" s="9" t="s">
        <v>21</v>
      </c>
      <c r="D19" s="20">
        <v>83115.68000000011</v>
      </c>
      <c r="E19" s="21">
        <v>518401.93</v>
      </c>
      <c r="F19" s="21">
        <v>517856.76</v>
      </c>
      <c r="G19" s="21">
        <f>+E19</f>
        <v>518401.93</v>
      </c>
      <c r="H19" s="21">
        <f aca="true" t="shared" si="0" ref="H19:H25">+D19+E19-F19</f>
        <v>83660.8500000001</v>
      </c>
      <c r="I19" s="91" t="s">
        <v>22</v>
      </c>
    </row>
    <row r="20" spans="3:10" ht="14.25" customHeight="1" thickBot="1">
      <c r="C20" s="12" t="s">
        <v>23</v>
      </c>
      <c r="D20" s="13">
        <v>19873.989999999976</v>
      </c>
      <c r="E20" s="14">
        <v>110614.56</v>
      </c>
      <c r="F20" s="14">
        <v>111482.58</v>
      </c>
      <c r="G20" s="21">
        <v>45532.03588183309</v>
      </c>
      <c r="H20" s="21">
        <f t="shared" si="0"/>
        <v>19005.969999999972</v>
      </c>
      <c r="I20" s="92"/>
      <c r="J20" s="22"/>
    </row>
    <row r="21" spans="3:9" ht="13.5" customHeight="1" thickBot="1">
      <c r="C21" s="18" t="s">
        <v>24</v>
      </c>
      <c r="D21" s="23">
        <v>32064.449999999983</v>
      </c>
      <c r="E21" s="14">
        <v>204334.61</v>
      </c>
      <c r="F21" s="14">
        <v>203427.01</v>
      </c>
      <c r="G21" s="21">
        <v>0</v>
      </c>
      <c r="H21" s="21">
        <f t="shared" si="0"/>
        <v>32972.04999999996</v>
      </c>
      <c r="I21" s="24"/>
    </row>
    <row r="22" spans="3:9" ht="12.75" customHeight="1" hidden="1">
      <c r="C22" s="12" t="s">
        <v>25</v>
      </c>
      <c r="D22" s="13">
        <v>0</v>
      </c>
      <c r="E22" s="14"/>
      <c r="F22" s="14"/>
      <c r="G22" s="21"/>
      <c r="H22" s="21">
        <f t="shared" si="0"/>
        <v>0</v>
      </c>
      <c r="I22" s="25" t="s">
        <v>26</v>
      </c>
    </row>
    <row r="23" spans="3:9" ht="15" customHeight="1" thickBot="1">
      <c r="C23" s="12" t="s">
        <v>27</v>
      </c>
      <c r="D23" s="13">
        <v>22025.360000000015</v>
      </c>
      <c r="E23" s="14">
        <v>148174.53</v>
      </c>
      <c r="F23" s="14">
        <v>147274.28</v>
      </c>
      <c r="G23" s="21">
        <v>120843.38278102851</v>
      </c>
      <c r="H23" s="21">
        <f t="shared" si="0"/>
        <v>22925.610000000015</v>
      </c>
      <c r="I23" s="26" t="s">
        <v>28</v>
      </c>
    </row>
    <row r="24" spans="3:9" ht="24.75" customHeight="1" thickBot="1">
      <c r="C24" s="12" t="s">
        <v>29</v>
      </c>
      <c r="D24" s="13">
        <v>1314.0199999999986</v>
      </c>
      <c r="E24" s="16">
        <v>8254.8</v>
      </c>
      <c r="F24" s="16">
        <v>8238.88</v>
      </c>
      <c r="G24" s="21">
        <f>+E24</f>
        <v>8254.8</v>
      </c>
      <c r="H24" s="21">
        <f t="shared" si="0"/>
        <v>1329.9399999999987</v>
      </c>
      <c r="I24" s="26" t="s">
        <v>30</v>
      </c>
    </row>
    <row r="25" spans="3:9" ht="13.5" customHeight="1" thickBot="1">
      <c r="C25" s="18" t="s">
        <v>31</v>
      </c>
      <c r="D25" s="13">
        <v>16318.270000000004</v>
      </c>
      <c r="E25" s="16">
        <v>90371.15</v>
      </c>
      <c r="F25" s="16">
        <v>87030.05</v>
      </c>
      <c r="G25" s="21">
        <f>+E25</f>
        <v>90371.15</v>
      </c>
      <c r="H25" s="21">
        <f t="shared" si="0"/>
        <v>19659.369999999995</v>
      </c>
      <c r="I25" s="25"/>
    </row>
    <row r="26" spans="3:9" ht="13.5" customHeight="1" thickBot="1">
      <c r="C26" s="12" t="s">
        <v>32</v>
      </c>
      <c r="D26" s="13">
        <v>6769.469999999994</v>
      </c>
      <c r="E26" s="16">
        <v>58197</v>
      </c>
      <c r="F26" s="16">
        <v>57071.88</v>
      </c>
      <c r="G26" s="21">
        <f>+E26</f>
        <v>58197</v>
      </c>
      <c r="H26" s="21">
        <f>+D26+E26-F26</f>
        <v>7894.5899999999965</v>
      </c>
      <c r="I26" s="26" t="s">
        <v>33</v>
      </c>
    </row>
    <row r="27" spans="3:9" s="27" customFormat="1" ht="13.5" customHeight="1" thickBot="1">
      <c r="C27" s="12" t="s">
        <v>18</v>
      </c>
      <c r="D27" s="17">
        <f>SUM(D19:D26)</f>
        <v>181481.24000000008</v>
      </c>
      <c r="E27" s="17">
        <f>SUM(E19:E26)</f>
        <v>1138348.58</v>
      </c>
      <c r="F27" s="17">
        <f>SUM(F19:F26)</f>
        <v>1132381.44</v>
      </c>
      <c r="G27" s="17">
        <f>SUM(G19:G26)</f>
        <v>841600.2986628617</v>
      </c>
      <c r="H27" s="17">
        <f>SUM(H19:H26)</f>
        <v>187448.38000000003</v>
      </c>
      <c r="I27" s="24"/>
    </row>
    <row r="28" spans="3:9" ht="13.5" customHeight="1" thickBot="1">
      <c r="C28" s="93" t="s">
        <v>34</v>
      </c>
      <c r="D28" s="93"/>
      <c r="E28" s="93"/>
      <c r="F28" s="93"/>
      <c r="G28" s="93"/>
      <c r="H28" s="93"/>
      <c r="I28" s="93"/>
    </row>
    <row r="29" spans="3:9" ht="28.5" customHeight="1" thickBot="1">
      <c r="C29" s="28" t="s">
        <v>35</v>
      </c>
      <c r="D29" s="94" t="s">
        <v>36</v>
      </c>
      <c r="E29" s="95"/>
      <c r="F29" s="95"/>
      <c r="G29" s="95"/>
      <c r="H29" s="96"/>
      <c r="I29" s="29" t="s">
        <v>37</v>
      </c>
    </row>
    <row r="30" spans="3:8" ht="17.25" customHeight="1">
      <c r="C30" s="30" t="s">
        <v>38</v>
      </c>
      <c r="D30" s="30"/>
      <c r="E30" s="30"/>
      <c r="F30" s="30"/>
      <c r="G30" s="30"/>
      <c r="H30" s="31">
        <f>+H16+H27</f>
        <v>713092.2299999997</v>
      </c>
    </row>
    <row r="31" spans="3:4" ht="13.5" hidden="1">
      <c r="C31" s="33" t="s">
        <v>39</v>
      </c>
      <c r="D31" s="33"/>
    </row>
    <row r="32" spans="3:8" ht="12.75">
      <c r="C32" s="2"/>
      <c r="D32" s="2"/>
      <c r="E32" s="2"/>
      <c r="F32" s="2"/>
      <c r="G32" s="2"/>
      <c r="H32" s="2"/>
    </row>
    <row r="33" spans="3:6" ht="15" customHeight="1">
      <c r="C33" s="33"/>
      <c r="D33" s="34"/>
      <c r="E33" s="34"/>
      <c r="F33" s="34"/>
    </row>
  </sheetData>
  <sheetProtection/>
  <mergeCells count="10">
    <mergeCell ref="C17:I17"/>
    <mergeCell ref="I19:I20"/>
    <mergeCell ref="C28:I28"/>
    <mergeCell ref="D29:H29"/>
    <mergeCell ref="C5:I5"/>
    <mergeCell ref="C6:I6"/>
    <mergeCell ref="C7:I7"/>
    <mergeCell ref="C8:I8"/>
    <mergeCell ref="C10:I10"/>
    <mergeCell ref="I11:I15"/>
  </mergeCells>
  <printOptions/>
  <pageMargins left="0.7874015748031497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20" zoomScalePageLayoutView="0" workbookViewId="0" topLeftCell="A1">
      <selection activeCell="E23" sqref="E23"/>
    </sheetView>
  </sheetViews>
  <sheetFormatPr defaultColWidth="9.00390625" defaultRowHeight="12.75"/>
  <cols>
    <col min="1" max="1" width="4.50390625" style="35" customWidth="1"/>
    <col min="2" max="2" width="12.50390625" style="35" customWidth="1"/>
    <col min="3" max="3" width="13.375" style="35" hidden="1" customWidth="1"/>
    <col min="4" max="4" width="12.125" style="35" customWidth="1"/>
    <col min="5" max="5" width="13.50390625" style="35" customWidth="1"/>
    <col min="6" max="6" width="13.375" style="35" customWidth="1"/>
    <col min="7" max="7" width="14.375" style="35" customWidth="1"/>
    <col min="8" max="8" width="15.125" style="35" customWidth="1"/>
    <col min="9" max="9" width="13.625" style="35" customWidth="1"/>
    <col min="10" max="16384" width="8.875" style="35" customWidth="1"/>
  </cols>
  <sheetData>
    <row r="1" spans="1:9" ht="14.25">
      <c r="A1" s="105" t="s">
        <v>40</v>
      </c>
      <c r="B1" s="105"/>
      <c r="C1" s="105"/>
      <c r="D1" s="105"/>
      <c r="E1" s="105"/>
      <c r="F1" s="105"/>
      <c r="G1" s="105"/>
      <c r="H1" s="105"/>
      <c r="I1" s="105"/>
    </row>
    <row r="2" spans="1:9" ht="14.25">
      <c r="A2" s="105" t="s">
        <v>41</v>
      </c>
      <c r="B2" s="105"/>
      <c r="C2" s="105"/>
      <c r="D2" s="105"/>
      <c r="E2" s="105"/>
      <c r="F2" s="105"/>
      <c r="G2" s="105"/>
      <c r="H2" s="105"/>
      <c r="I2" s="105"/>
    </row>
    <row r="3" spans="1:9" ht="14.25">
      <c r="A3" s="105" t="s">
        <v>42</v>
      </c>
      <c r="B3" s="105"/>
      <c r="C3" s="105"/>
      <c r="D3" s="105"/>
      <c r="E3" s="105"/>
      <c r="F3" s="105"/>
      <c r="G3" s="105"/>
      <c r="H3" s="105"/>
      <c r="I3" s="105"/>
    </row>
    <row r="4" spans="1:9" ht="57">
      <c r="A4" s="36" t="s">
        <v>43</v>
      </c>
      <c r="B4" s="36" t="s">
        <v>44</v>
      </c>
      <c r="C4" s="36" t="s">
        <v>45</v>
      </c>
      <c r="D4" s="36" t="s">
        <v>46</v>
      </c>
      <c r="E4" s="36" t="s">
        <v>47</v>
      </c>
      <c r="F4" s="37" t="s">
        <v>48</v>
      </c>
      <c r="G4" s="37" t="s">
        <v>49</v>
      </c>
      <c r="H4" s="36" t="s">
        <v>50</v>
      </c>
      <c r="I4" s="36" t="s">
        <v>51</v>
      </c>
    </row>
    <row r="5" spans="1:9" ht="14.25">
      <c r="A5" s="38" t="s">
        <v>52</v>
      </c>
      <c r="B5" s="39">
        <v>-26.874640000000028</v>
      </c>
      <c r="C5" s="39"/>
      <c r="D5" s="39">
        <v>110.61456</v>
      </c>
      <c r="E5" s="39">
        <v>111.48258</v>
      </c>
      <c r="F5" s="39">
        <v>2.16</v>
      </c>
      <c r="G5" s="39">
        <v>45.53204</v>
      </c>
      <c r="H5" s="39">
        <v>19.00597</v>
      </c>
      <c r="I5" s="39">
        <f>B5+D5+F5-G5</f>
        <v>40.367879999999964</v>
      </c>
    </row>
    <row r="7" ht="14.25">
      <c r="A7" s="35" t="s">
        <v>53</v>
      </c>
    </row>
    <row r="8" ht="14.25">
      <c r="A8" s="35" t="s">
        <v>54</v>
      </c>
    </row>
    <row r="9" ht="14.25">
      <c r="A9" s="35" t="s">
        <v>55</v>
      </c>
    </row>
    <row r="10" ht="14.25">
      <c r="A10" s="35" t="s">
        <v>56</v>
      </c>
    </row>
    <row r="11" ht="14.25">
      <c r="A11" s="35" t="s">
        <v>57</v>
      </c>
    </row>
    <row r="12" ht="14.25">
      <c r="A12" s="35" t="s">
        <v>58</v>
      </c>
    </row>
    <row r="13" ht="14.25">
      <c r="A13" s="35" t="s">
        <v>59</v>
      </c>
    </row>
    <row r="14" ht="14.25">
      <c r="A14" s="40" t="s">
        <v>60</v>
      </c>
    </row>
    <row r="15" ht="14.25">
      <c r="A15" s="41" t="s">
        <v>61</v>
      </c>
    </row>
    <row r="16" ht="14.25">
      <c r="A16" s="41" t="s">
        <v>62</v>
      </c>
    </row>
    <row r="17" ht="14.25">
      <c r="A17" s="41" t="s">
        <v>63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24" sqref="A24:IV24"/>
    </sheetView>
  </sheetViews>
  <sheetFormatPr defaultColWidth="9.00390625" defaultRowHeight="12.75"/>
  <cols>
    <col min="1" max="1" width="5.50390625" style="0" customWidth="1"/>
    <col min="2" max="2" width="24.50390625" style="0" customWidth="1"/>
    <col min="3" max="3" width="34.375" style="0" customWidth="1"/>
    <col min="4" max="4" width="19.375" style="0" customWidth="1"/>
    <col min="5" max="5" width="15.375" style="0" customWidth="1"/>
    <col min="6" max="6" width="17.375" style="0" customWidth="1"/>
    <col min="7" max="7" width="11.375" style="0" customWidth="1"/>
  </cols>
  <sheetData>
    <row r="1" spans="1:7" ht="30.75" customHeight="1">
      <c r="A1" s="106" t="s">
        <v>64</v>
      </c>
      <c r="B1" s="106"/>
      <c r="C1" s="106"/>
      <c r="D1" s="106"/>
      <c r="E1" s="106"/>
      <c r="F1" s="106"/>
      <c r="G1" s="106"/>
    </row>
    <row r="2" spans="1:7" ht="29.25" customHeight="1">
      <c r="A2" s="106"/>
      <c r="B2" s="106"/>
      <c r="C2" s="106"/>
      <c r="D2" s="106"/>
      <c r="E2" s="106"/>
      <c r="F2" s="106"/>
      <c r="G2" s="106"/>
    </row>
    <row r="3" spans="1:7" ht="13.5" hidden="1" thickBot="1">
      <c r="A3" s="42"/>
      <c r="B3" s="43"/>
      <c r="C3" s="44"/>
      <c r="D3" s="43"/>
      <c r="E3" s="43"/>
      <c r="F3" s="107" t="s">
        <v>65</v>
      </c>
      <c r="G3" s="108"/>
    </row>
    <row r="4" spans="1:7" ht="12.75" hidden="1">
      <c r="A4" s="45" t="s">
        <v>66</v>
      </c>
      <c r="B4" s="46" t="s">
        <v>67</v>
      </c>
      <c r="C4" s="45" t="s">
        <v>68</v>
      </c>
      <c r="D4" s="46" t="s">
        <v>69</v>
      </c>
      <c r="E4" s="47" t="s">
        <v>70</v>
      </c>
      <c r="F4" s="47"/>
      <c r="G4" s="47"/>
    </row>
    <row r="5" spans="1:7" ht="12.75" hidden="1">
      <c r="A5" s="45" t="s">
        <v>71</v>
      </c>
      <c r="B5" s="46"/>
      <c r="C5" s="48"/>
      <c r="D5" s="46" t="s">
        <v>72</v>
      </c>
      <c r="E5" s="46" t="s">
        <v>73</v>
      </c>
      <c r="F5" s="46" t="s">
        <v>74</v>
      </c>
      <c r="G5" s="46" t="s">
        <v>75</v>
      </c>
    </row>
    <row r="6" spans="1:7" ht="12.75" hidden="1">
      <c r="A6" s="45"/>
      <c r="B6" s="46"/>
      <c r="C6" s="48"/>
      <c r="D6" s="46" t="s">
        <v>76</v>
      </c>
      <c r="E6" s="46"/>
      <c r="F6" s="46" t="s">
        <v>77</v>
      </c>
      <c r="G6" s="46" t="s">
        <v>78</v>
      </c>
    </row>
    <row r="7" spans="1:7" ht="12.75" hidden="1">
      <c r="A7" s="49"/>
      <c r="B7" s="50"/>
      <c r="C7" s="51"/>
      <c r="D7" s="50"/>
      <c r="E7" s="50"/>
      <c r="F7" s="50"/>
      <c r="G7" s="46" t="s">
        <v>79</v>
      </c>
    </row>
    <row r="8" spans="1:7" ht="13.5" hidden="1" thickBot="1">
      <c r="A8" s="52"/>
      <c r="B8" s="53"/>
      <c r="C8" s="54"/>
      <c r="D8" s="53"/>
      <c r="E8" s="53"/>
      <c r="F8" s="53"/>
      <c r="G8" s="53"/>
    </row>
    <row r="9" spans="1:7" ht="12.75" hidden="1">
      <c r="A9" s="43"/>
      <c r="B9" s="55"/>
      <c r="C9" s="44"/>
      <c r="D9" s="43"/>
      <c r="E9" s="43"/>
      <c r="F9" s="43"/>
      <c r="G9" s="55"/>
    </row>
    <row r="10" spans="1:7" ht="12.75" hidden="1">
      <c r="A10" s="46">
        <v>1</v>
      </c>
      <c r="B10" s="56" t="s">
        <v>80</v>
      </c>
      <c r="C10" s="45"/>
      <c r="D10" s="46"/>
      <c r="E10" s="57"/>
      <c r="F10" s="57"/>
      <c r="G10" s="58">
        <f>+E10-F10</f>
        <v>0</v>
      </c>
    </row>
    <row r="11" spans="1:7" ht="12.75" hidden="1">
      <c r="A11" s="46"/>
      <c r="B11" s="56"/>
      <c r="C11" s="45"/>
      <c r="D11" s="46"/>
      <c r="E11" s="57"/>
      <c r="F11" s="57"/>
      <c r="G11" s="58"/>
    </row>
    <row r="12" spans="1:7" ht="12.75" hidden="1">
      <c r="A12" s="46"/>
      <c r="B12" s="56"/>
      <c r="C12" s="59" t="s">
        <v>81</v>
      </c>
      <c r="D12" s="60"/>
      <c r="E12" s="61">
        <f>SUM(E10:E11)</f>
        <v>0</v>
      </c>
      <c r="F12" s="61">
        <f>SUM(F10:F11)</f>
        <v>0</v>
      </c>
      <c r="G12" s="61">
        <f>SUM(G10:G11)</f>
        <v>0</v>
      </c>
    </row>
    <row r="13" spans="1:7" ht="13.5" hidden="1" thickBot="1">
      <c r="A13" s="62"/>
      <c r="B13" s="63"/>
      <c r="C13" s="64"/>
      <c r="D13" s="65"/>
      <c r="E13" s="66"/>
      <c r="F13" s="66"/>
      <c r="G13" s="67"/>
    </row>
    <row r="14" spans="1:7" ht="12.75" hidden="1">
      <c r="A14" s="43"/>
      <c r="B14" s="55"/>
      <c r="C14" s="68"/>
      <c r="D14" s="69"/>
      <c r="E14" s="70"/>
      <c r="F14" s="71"/>
      <c r="G14" s="71"/>
    </row>
    <row r="15" spans="1:7" ht="12.75" hidden="1">
      <c r="A15" s="50"/>
      <c r="B15" s="72" t="s">
        <v>18</v>
      </c>
      <c r="C15" s="73"/>
      <c r="D15" s="48"/>
      <c r="E15" s="74">
        <f>E12</f>
        <v>0</v>
      </c>
      <c r="F15" s="75">
        <f>+F12</f>
        <v>0</v>
      </c>
      <c r="G15" s="76">
        <f>+E15-F15</f>
        <v>0</v>
      </c>
    </row>
    <row r="16" spans="1:7" ht="13.5" hidden="1" thickBot="1">
      <c r="A16" s="53"/>
      <c r="B16" s="77"/>
      <c r="C16" s="78"/>
      <c r="D16" s="79"/>
      <c r="E16" s="65"/>
      <c r="F16" s="80"/>
      <c r="G16" s="80"/>
    </row>
    <row r="18" spans="1:7" ht="63.75" customHeight="1">
      <c r="A18" s="81" t="s">
        <v>82</v>
      </c>
      <c r="B18" s="81" t="s">
        <v>83</v>
      </c>
      <c r="C18" s="81" t="s">
        <v>84</v>
      </c>
      <c r="D18" s="81" t="s">
        <v>85</v>
      </c>
      <c r="E18" s="82" t="s">
        <v>86</v>
      </c>
      <c r="F18" s="81" t="s">
        <v>87</v>
      </c>
      <c r="G18" s="83"/>
    </row>
    <row r="19" spans="1:7" ht="15">
      <c r="A19" s="84">
        <v>1</v>
      </c>
      <c r="B19" s="85">
        <v>32064.449999999983</v>
      </c>
      <c r="C19" s="85">
        <v>204334.61</v>
      </c>
      <c r="D19" s="85">
        <v>203427.01</v>
      </c>
      <c r="E19" s="85">
        <v>14000.480000000001</v>
      </c>
      <c r="F19" s="85">
        <f>+B19+C19-D19</f>
        <v>32972.04999999996</v>
      </c>
      <c r="G19" s="86"/>
    </row>
    <row r="21" spans="1:5" ht="90">
      <c r="A21" s="81" t="s">
        <v>82</v>
      </c>
      <c r="B21" s="81" t="s">
        <v>88</v>
      </c>
      <c r="C21" s="81" t="s">
        <v>89</v>
      </c>
      <c r="D21" s="81" t="s">
        <v>90</v>
      </c>
      <c r="E21" s="81" t="s">
        <v>91</v>
      </c>
    </row>
    <row r="22" spans="1:5" ht="15">
      <c r="A22" s="87">
        <v>1</v>
      </c>
      <c r="B22" s="88">
        <v>-825337.6</v>
      </c>
      <c r="C22" s="88">
        <f>+D19+E19</f>
        <v>217427.49000000002</v>
      </c>
      <c r="D22" s="88">
        <v>0</v>
      </c>
      <c r="E22" s="88">
        <f>+B22+C22-D22</f>
        <v>-607910.11</v>
      </c>
    </row>
    <row r="23" spans="1:5" ht="12.75">
      <c r="A23" s="51"/>
      <c r="B23" s="51"/>
      <c r="C23" s="89"/>
      <c r="D23" s="89"/>
      <c r="E23" s="48"/>
    </row>
  </sheetData>
  <sheetProtection/>
  <mergeCells count="2">
    <mergeCell ref="A1:G2"/>
    <mergeCell ref="F3:G3"/>
  </mergeCells>
  <printOptions horizontalCentered="1"/>
  <pageMargins left="0" right="0" top="4.52755905511811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2014-06-26T11:23:28Z</dcterms:created>
  <dcterms:modified xsi:type="dcterms:W3CDTF">2014-07-04T10:42:08Z</dcterms:modified>
  <cp:category/>
  <cp:version/>
  <cp:contentType/>
  <cp:contentStatus/>
</cp:coreProperties>
</file>