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<sst xmlns="http://schemas.openxmlformats.org/spreadsheetml/2006/main" count="104" uniqueCount="95">
  <si>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</si>
  <si>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</si>
  <si>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</si>
  <si>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  по ул. Ветеранов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</si>
  <si>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</si>
  <si>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</si>
  <si>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</si>
  <si>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</si>
  <si>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</si>
  <si>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</si>
  <si>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</si>
  <si>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</si>
  <si>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</si>
  <si>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</si>
  <si>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</si>
  <si>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</si>
  <si>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</si>
  <si>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</si>
  <si>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</si>
  <si>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</si>
  <si>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</si>
  <si>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</si>
  <si>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Н/2011-112 от 01.12.2011г.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</si>
  <si>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</si>
  <si>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</si>
  <si>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</si>
  <si>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</si>
  <si>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</si>
  <si>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</si>
  <si>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</si>
  <si>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</si>
  <si>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</si>
  <si>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</si>
  <si>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</si>
  <si>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</si>
  <si>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</si>
  <si>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</si>
  <si>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</si>
  <si>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</si>
  <si>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</si>
  <si>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</si>
  <si>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</si>
  <si>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4 по ул. Ветеранов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</si>
  <si>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</si>
  <si>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</si>
  <si>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</si>
  <si>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</si>
  <si>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</si>
  <si>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</si>
  <si>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</si>
  <si>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</si>
  <si>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</si>
  <si>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</si>
  <si>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32,12</t>
    </r>
    <r>
      <rPr>
        <sz val="10"/>
        <rFont val="Arial Cyr"/>
        <family val="0"/>
      </rPr>
      <t xml:space="preserve"> тыс.рублей, в том числе:</t>
    </r>
  </si>
  <si>
    <t>ремонт освещения, монтаж электросчетчика - 8,87 т.р.</t>
  </si>
  <si>
    <t>проверка вентканалов - 1,72 т.р.</t>
  </si>
  <si>
    <t>восстановление бетонной отмостки - 14,49 т.р.</t>
  </si>
  <si>
    <t>ремонт цо, гвс, хвс - 0,41 т.р.</t>
  </si>
  <si>
    <t>аварийное обслуживание - 2,90 т.р.</t>
  </si>
  <si>
    <t>окраска под.дверей, мус.камер и фасада - 2,77 т.р.</t>
  </si>
  <si>
    <t>очистка козырьков от снега - 0,41 т.р.</t>
  </si>
  <si>
    <t>смена замков - 0,55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</si>
  <si>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Ветеранов,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</si>
  <si>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</si>
  <si>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</si>
  <si>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</si>
  <si>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</si>
  <si>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</si>
  <si>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</si>
  <si>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</si>
  <si>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</si>
  <si>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</si>
  <si>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</si>
  <si>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</si>
  <si>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</si>
  <si>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</si>
  <si>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</si>
  <si>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</si>
  <si>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</si>
  <si>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д.4</t>
  </si>
  <si>
    <t>герметизация швов</t>
  </si>
  <si>
    <t>141 м.п.</t>
  </si>
  <si>
    <t>замена стояков гвс и хвс</t>
  </si>
  <si>
    <t>8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</si>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</sst>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2" fontId="45" fillId="0" borderId="17" xfId="52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1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7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C19" sqref="A5:IV1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3" customWidth="1"/>
    <col min="4" max="4" width="14.50390625" style="33" customWidth="1"/>
    <col min="5" max="5" width="11.875" style="33" customWidth="1"/>
    <col min="6" max="6" width="13.375" style="33" customWidth="1"/>
    <col min="7" max="7" width="11.875" style="33" customWidth="1"/>
    <col min="8" max="8" width="14.50390625" style="33" customWidth="1"/>
    <col min="9" max="9" width="33.50390625" style="33" customWidth="1"/>
    <col min="10" max="10" width="10.125" style="2" bestFit="1" customWidth="1"/>
    <col min="11" max="11" width="9.125" style="2" customWidth="1"/>
    <col min="12" max="12" width="9.50390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3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7" t="s">
        <v>11</v>
      </c>
      <c r="D10" s="87"/>
      <c r="E10" s="87"/>
      <c r="F10" s="87"/>
      <c r="G10" s="87"/>
      <c r="H10" s="87"/>
      <c r="I10" s="98"/>
    </row>
    <row r="11" spans="3:9" ht="13.5" customHeight="1" thickBot="1">
      <c r="C11" s="12" t="s">
        <v>12</v>
      </c>
      <c r="D11" s="13">
        <v>84158.73999999999</v>
      </c>
      <c r="E11" s="14">
        <v>1250949.7199999997</v>
      </c>
      <c r="F11" s="14">
        <v>1240840.5599999998</v>
      </c>
      <c r="G11" s="14">
        <v>1134507.65454</v>
      </c>
      <c r="H11" s="14">
        <f>+D11+E11-F11</f>
        <v>94267.8999999999</v>
      </c>
      <c r="I11" s="99" t="s">
        <v>13</v>
      </c>
    </row>
    <row r="12" spans="3:9" ht="13.5" customHeight="1" thickBot="1">
      <c r="C12" s="12" t="s">
        <v>14</v>
      </c>
      <c r="D12" s="13">
        <v>34121.369999999995</v>
      </c>
      <c r="E12" s="15">
        <v>347838.12</v>
      </c>
      <c r="F12" s="15">
        <v>340687.91000000003</v>
      </c>
      <c r="G12" s="14">
        <v>608333.4315000001</v>
      </c>
      <c r="H12" s="14">
        <f>+D12+E12-F12</f>
        <v>41271.57999999996</v>
      </c>
      <c r="I12" s="100"/>
    </row>
    <row r="13" spans="3:9" ht="13.5" customHeight="1" thickBot="1">
      <c r="C13" s="12" t="s">
        <v>15</v>
      </c>
      <c r="D13" s="13">
        <v>28592.97000000003</v>
      </c>
      <c r="E13" s="15">
        <v>240888.64</v>
      </c>
      <c r="F13" s="15">
        <v>241123.89</v>
      </c>
      <c r="G13" s="14">
        <v>295182.22</v>
      </c>
      <c r="H13" s="14">
        <f>+D13+E13-F13</f>
        <v>28357.72000000003</v>
      </c>
      <c r="I13" s="100"/>
    </row>
    <row r="14" spans="3:9" ht="13.5" customHeight="1" thickBot="1">
      <c r="C14" s="12" t="s">
        <v>16</v>
      </c>
      <c r="D14" s="13">
        <v>14176.130000000005</v>
      </c>
      <c r="E14" s="15">
        <v>129473.45000000001</v>
      </c>
      <c r="F14" s="15">
        <v>128289.14</v>
      </c>
      <c r="G14" s="14">
        <f>+E14</f>
        <v>129473.45000000001</v>
      </c>
      <c r="H14" s="14">
        <f>+D14+E14-F14</f>
        <v>15360.440000000017</v>
      </c>
      <c r="I14" s="100"/>
    </row>
    <row r="15" spans="3:9" ht="13.5" customHeight="1" thickBot="1">
      <c r="C15" s="12" t="s">
        <v>17</v>
      </c>
      <c r="D15" s="13">
        <v>0</v>
      </c>
      <c r="E15" s="15">
        <v>45484.82</v>
      </c>
      <c r="F15" s="15">
        <v>45301.9</v>
      </c>
      <c r="G15" s="14">
        <f>+E15+13292.75</f>
        <v>58777.57</v>
      </c>
      <c r="H15" s="14">
        <f>+D15+E15-F15</f>
        <v>182.91999999999825</v>
      </c>
      <c r="I15" s="101"/>
    </row>
    <row r="16" spans="3:9" ht="13.5" customHeight="1" thickBot="1">
      <c r="C16" s="12" t="s">
        <v>18</v>
      </c>
      <c r="D16" s="16">
        <f>SUM(D11:D15)</f>
        <v>161049.21000000002</v>
      </c>
      <c r="E16" s="16">
        <f>SUM(E11:E15)</f>
        <v>2014634.75</v>
      </c>
      <c r="F16" s="16">
        <f>SUM(F11:F15)</f>
        <v>1996243.3999999997</v>
      </c>
      <c r="G16" s="16">
        <f>SUM(G11:G15)</f>
        <v>2226274.3260399997</v>
      </c>
      <c r="H16" s="16">
        <f>SUM(H11:H15)</f>
        <v>179440.55999999988</v>
      </c>
      <c r="I16" s="17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53610.36999999988</v>
      </c>
      <c r="E19" s="21">
        <v>665660.52</v>
      </c>
      <c r="F19" s="21">
        <v>666100.89</v>
      </c>
      <c r="G19" s="21">
        <f>+E19</f>
        <v>665660.52</v>
      </c>
      <c r="H19" s="21">
        <f aca="true" t="shared" si="0" ref="H19:H26">+D19+E19-F19</f>
        <v>53169.99999999988</v>
      </c>
      <c r="I19" s="88" t="s">
        <v>22</v>
      </c>
    </row>
    <row r="20" spans="3:10" ht="14.25" customHeight="1" thickBot="1">
      <c r="C20" s="12" t="s">
        <v>23</v>
      </c>
      <c r="D20" s="13">
        <v>10436.020000000004</v>
      </c>
      <c r="E20" s="14">
        <v>137636.4</v>
      </c>
      <c r="F20" s="14">
        <v>137307.95</v>
      </c>
      <c r="G20" s="21">
        <v>32124.32668155533</v>
      </c>
      <c r="H20" s="21">
        <f t="shared" si="0"/>
        <v>10764.469999999972</v>
      </c>
      <c r="I20" s="89"/>
      <c r="J20" s="22"/>
    </row>
    <row r="21" spans="3:9" ht="13.5" customHeight="1" thickBot="1">
      <c r="C21" s="18" t="s">
        <v>24</v>
      </c>
      <c r="D21" s="23">
        <v>11142.549999999996</v>
      </c>
      <c r="E21" s="14">
        <v>268285.8</v>
      </c>
      <c r="F21" s="14">
        <v>262778.28</v>
      </c>
      <c r="G21" s="21">
        <v>167393</v>
      </c>
      <c r="H21" s="21">
        <f t="shared" si="0"/>
        <v>16650.06999999995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1"/>
      <c r="H22" s="21">
        <f t="shared" si="0"/>
        <v>0</v>
      </c>
      <c r="I22" s="24" t="s">
        <v>26</v>
      </c>
    </row>
    <row r="23" spans="3:9" ht="13.5" customHeight="1" thickBot="1">
      <c r="C23" s="12" t="s">
        <v>27</v>
      </c>
      <c r="D23" s="13">
        <v>11930.729999999981</v>
      </c>
      <c r="E23" s="14">
        <v>149732.4</v>
      </c>
      <c r="F23" s="14">
        <v>149748.66</v>
      </c>
      <c r="G23" s="21">
        <v>160528.13682946726</v>
      </c>
      <c r="H23" s="21">
        <f t="shared" si="0"/>
        <v>11914.469999999972</v>
      </c>
      <c r="I23" s="25" t="s">
        <v>28</v>
      </c>
    </row>
    <row r="24" spans="3:9" ht="13.5" customHeight="1" thickBot="1">
      <c r="C24" s="12" t="s">
        <v>29</v>
      </c>
      <c r="D24" s="13">
        <v>744.8100000000013</v>
      </c>
      <c r="E24" s="15">
        <v>9175.96</v>
      </c>
      <c r="F24" s="15">
        <v>9185.67</v>
      </c>
      <c r="G24" s="21">
        <f>+E24</f>
        <v>9175.96</v>
      </c>
      <c r="H24" s="21">
        <f t="shared" si="0"/>
        <v>735.1000000000004</v>
      </c>
      <c r="I24" s="25" t="s">
        <v>30</v>
      </c>
    </row>
    <row r="25" spans="3:9" ht="13.5" customHeight="1" thickBot="1">
      <c r="C25" s="18" t="s">
        <v>31</v>
      </c>
      <c r="D25" s="13">
        <v>7820.259999999995</v>
      </c>
      <c r="E25" s="15">
        <v>95259.42</v>
      </c>
      <c r="F25" s="15">
        <v>94234.59</v>
      </c>
      <c r="G25" s="21">
        <f>+E25</f>
        <v>95259.42</v>
      </c>
      <c r="H25" s="21">
        <f t="shared" si="0"/>
        <v>8845.089999999997</v>
      </c>
      <c r="I25" s="24"/>
    </row>
    <row r="26" spans="3:9" ht="13.5" customHeight="1" thickBot="1">
      <c r="C26" s="12" t="s">
        <v>32</v>
      </c>
      <c r="D26" s="13">
        <v>2791.0799999999945</v>
      </c>
      <c r="E26" s="15">
        <v>35034</v>
      </c>
      <c r="F26" s="15">
        <v>35037.19</v>
      </c>
      <c r="G26" s="21">
        <f>+E26</f>
        <v>35034</v>
      </c>
      <c r="H26" s="21">
        <f t="shared" si="0"/>
        <v>2787.889999999992</v>
      </c>
      <c r="I26" s="25" t="s">
        <v>33</v>
      </c>
    </row>
    <row r="27" spans="3:12" s="27" customFormat="1" ht="13.5" customHeight="1" thickBot="1">
      <c r="C27" s="12" t="s">
        <v>18</v>
      </c>
      <c r="D27" s="16">
        <f>SUM(D19:D26)</f>
        <v>98475.81999999986</v>
      </c>
      <c r="E27" s="16">
        <f>SUM(E19:E26)</f>
        <v>1360784.4999999998</v>
      </c>
      <c r="F27" s="16">
        <f>SUM(F19:F26)</f>
        <v>1354393.23</v>
      </c>
      <c r="G27" s="16">
        <f>SUM(G19:G26)</f>
        <v>1165175.3635110226</v>
      </c>
      <c r="H27" s="16">
        <f>SUM(H19:H26)</f>
        <v>104867.08999999976</v>
      </c>
      <c r="I27" s="26"/>
      <c r="L27" s="28"/>
    </row>
    <row r="28" spans="3:9" ht="13.5" customHeight="1" thickBot="1">
      <c r="C28" s="90" t="s">
        <v>34</v>
      </c>
      <c r="D28" s="90"/>
      <c r="E28" s="90"/>
      <c r="F28" s="90"/>
      <c r="G28" s="90"/>
      <c r="H28" s="90"/>
      <c r="I28" s="90"/>
    </row>
    <row r="29" spans="3:9" ht="27" customHeight="1" thickBot="1">
      <c r="C29" s="29" t="s">
        <v>35</v>
      </c>
      <c r="D29" s="91" t="s">
        <v>36</v>
      </c>
      <c r="E29" s="92"/>
      <c r="F29" s="92"/>
      <c r="G29" s="92"/>
      <c r="H29" s="93"/>
      <c r="I29" s="30" t="s">
        <v>37</v>
      </c>
    </row>
    <row r="30" spans="3:8" ht="19.5" customHeight="1">
      <c r="C30" s="31" t="s">
        <v>38</v>
      </c>
      <c r="D30" s="31"/>
      <c r="E30" s="31"/>
      <c r="F30" s="31"/>
      <c r="G30" s="31"/>
      <c r="H30" s="32">
        <f>+H16+H27</f>
        <v>284307.6499999997</v>
      </c>
    </row>
    <row r="31" spans="3:9" s="34" customFormat="1" ht="12.75" hidden="1">
      <c r="C31" s="33" t="s">
        <v>39</v>
      </c>
      <c r="D31" s="33"/>
      <c r="E31" s="33"/>
      <c r="F31" s="33"/>
      <c r="G31" s="33"/>
      <c r="H31" s="33"/>
      <c r="I31" s="33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5"/>
      <c r="D33" s="36"/>
      <c r="E33" s="36"/>
      <c r="F33" s="36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7" customWidth="1"/>
    <col min="2" max="2" width="12.50390625" style="37" customWidth="1"/>
    <col min="3" max="3" width="13.375" style="37" hidden="1" customWidth="1"/>
    <col min="4" max="4" width="12.125" style="37" customWidth="1"/>
    <col min="5" max="5" width="13.50390625" style="37" customWidth="1"/>
    <col min="6" max="6" width="13.375" style="37" customWidth="1"/>
    <col min="7" max="7" width="14.375" style="37" customWidth="1"/>
    <col min="8" max="8" width="15.125" style="37" customWidth="1"/>
    <col min="9" max="9" width="14.375" style="37" customWidth="1"/>
    <col min="10" max="16384" width="8.875" style="37" customWidth="1"/>
  </cols>
  <sheetData>
    <row r="1" spans="1:9" ht="14.25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9" ht="14.25">
      <c r="A2" s="102" t="s">
        <v>41</v>
      </c>
      <c r="B2" s="102"/>
      <c r="C2" s="102"/>
      <c r="D2" s="102"/>
      <c r="E2" s="102"/>
      <c r="F2" s="102"/>
      <c r="G2" s="102"/>
      <c r="H2" s="102"/>
      <c r="I2" s="102"/>
    </row>
    <row r="3" spans="1:9" ht="14.25">
      <c r="A3" s="102" t="s">
        <v>42</v>
      </c>
      <c r="B3" s="102"/>
      <c r="C3" s="102"/>
      <c r="D3" s="102"/>
      <c r="E3" s="102"/>
      <c r="F3" s="102"/>
      <c r="G3" s="102"/>
      <c r="H3" s="102"/>
      <c r="I3" s="102"/>
    </row>
    <row r="4" spans="1:9" ht="57">
      <c r="A4" s="38" t="s">
        <v>43</v>
      </c>
      <c r="B4" s="38" t="s">
        <v>44</v>
      </c>
      <c r="C4" s="38" t="s">
        <v>45</v>
      </c>
      <c r="D4" s="38" t="s">
        <v>46</v>
      </c>
      <c r="E4" s="38" t="s">
        <v>47</v>
      </c>
      <c r="F4" s="39" t="s">
        <v>48</v>
      </c>
      <c r="G4" s="39" t="s">
        <v>49</v>
      </c>
      <c r="H4" s="38" t="s">
        <v>50</v>
      </c>
      <c r="I4" s="38" t="s">
        <v>51</v>
      </c>
    </row>
    <row r="5" spans="1:9" ht="14.25">
      <c r="A5" s="40" t="s">
        <v>52</v>
      </c>
      <c r="B5" s="41">
        <v>-44.88167999999999</v>
      </c>
      <c r="C5" s="41"/>
      <c r="D5" s="41">
        <v>137.6364</v>
      </c>
      <c r="E5" s="41">
        <v>137.30795</v>
      </c>
      <c r="F5" s="41">
        <v>2.16</v>
      </c>
      <c r="G5" s="41">
        <v>32.12433</v>
      </c>
      <c r="H5" s="41">
        <v>10.76447</v>
      </c>
      <c r="I5" s="41">
        <f>B5+D5+F5-G5</f>
        <v>62.790390000000016</v>
      </c>
    </row>
    <row r="7" ht="14.25">
      <c r="A7" s="37" t="s">
        <v>53</v>
      </c>
    </row>
    <row r="8" ht="14.25">
      <c r="A8" s="37" t="s">
        <v>54</v>
      </c>
    </row>
    <row r="9" ht="14.25">
      <c r="A9" s="37" t="s">
        <v>55</v>
      </c>
    </row>
    <row r="10" ht="14.25">
      <c r="A10" s="37" t="s">
        <v>56</v>
      </c>
    </row>
    <row r="11" ht="14.25">
      <c r="A11" s="37" t="s">
        <v>57</v>
      </c>
    </row>
    <row r="12" ht="14.25">
      <c r="A12" s="37" t="s">
        <v>58</v>
      </c>
    </row>
    <row r="13" ht="14.25">
      <c r="A13" s="37" t="s">
        <v>59</v>
      </c>
    </row>
    <row r="14" ht="14.25">
      <c r="A14" s="37" t="s">
        <v>60</v>
      </c>
    </row>
    <row r="15" ht="14.25">
      <c r="A15" s="37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5" sqref="A25:IV28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19.375" style="0" customWidth="1"/>
    <col min="5" max="5" width="24.125" style="0" customWidth="1"/>
    <col min="6" max="6" width="17.3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3" t="s">
        <v>62</v>
      </c>
      <c r="B1" s="104"/>
      <c r="C1" s="104"/>
      <c r="D1" s="104"/>
      <c r="E1" s="104"/>
      <c r="F1" s="104"/>
      <c r="G1" s="104"/>
      <c r="H1" s="42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thickBot="1">
      <c r="A3" s="43"/>
      <c r="B3" s="44"/>
      <c r="C3" s="45"/>
      <c r="D3" s="44"/>
      <c r="E3" s="44"/>
      <c r="F3" s="106" t="s">
        <v>63</v>
      </c>
      <c r="G3" s="107"/>
      <c r="H3" s="44"/>
    </row>
    <row r="4" spans="1:8" ht="12.75">
      <c r="A4" s="46" t="s">
        <v>64</v>
      </c>
      <c r="B4" s="47" t="s">
        <v>65</v>
      </c>
      <c r="C4" s="48" t="s">
        <v>66</v>
      </c>
      <c r="D4" s="47" t="s">
        <v>67</v>
      </c>
      <c r="E4" s="49" t="s">
        <v>68</v>
      </c>
      <c r="F4" s="49"/>
      <c r="G4" s="49"/>
      <c r="H4" s="49" t="s">
        <v>69</v>
      </c>
    </row>
    <row r="5" spans="1:8" ht="12.75">
      <c r="A5" s="46" t="s">
        <v>70</v>
      </c>
      <c r="B5" s="47"/>
      <c r="C5" s="48"/>
      <c r="D5" s="47" t="s">
        <v>71</v>
      </c>
      <c r="E5" s="47" t="s">
        <v>72</v>
      </c>
      <c r="F5" s="47" t="s">
        <v>73</v>
      </c>
      <c r="G5" s="47" t="s">
        <v>74</v>
      </c>
      <c r="H5" s="47"/>
    </row>
    <row r="6" spans="1:8" ht="12.75">
      <c r="A6" s="46"/>
      <c r="B6" s="47"/>
      <c r="C6" s="48"/>
      <c r="D6" s="47" t="s">
        <v>75</v>
      </c>
      <c r="E6" s="47"/>
      <c r="F6" s="47" t="s">
        <v>76</v>
      </c>
      <c r="G6" s="47" t="s">
        <v>77</v>
      </c>
      <c r="H6" s="47"/>
    </row>
    <row r="7" spans="1:8" ht="12.75">
      <c r="A7" s="46"/>
      <c r="B7" s="47"/>
      <c r="C7" s="48"/>
      <c r="D7" s="47"/>
      <c r="E7" s="50"/>
      <c r="G7" s="47" t="s">
        <v>78</v>
      </c>
      <c r="H7" s="50"/>
    </row>
    <row r="8" spans="1:8" ht="5.25" customHeight="1" thickBot="1">
      <c r="A8" s="51"/>
      <c r="B8" s="52"/>
      <c r="C8" s="53"/>
      <c r="D8" s="52"/>
      <c r="E8" s="52"/>
      <c r="F8" s="52"/>
      <c r="G8" s="52"/>
      <c r="H8" s="52"/>
    </row>
    <row r="9" spans="1:8" ht="6.75" customHeight="1">
      <c r="A9" s="44"/>
      <c r="B9" s="54"/>
      <c r="C9" s="45"/>
      <c r="D9" s="44"/>
      <c r="E9" s="54"/>
      <c r="F9" s="54"/>
      <c r="G9" s="54"/>
      <c r="H9" s="54"/>
    </row>
    <row r="10" spans="1:8" ht="12.75" customHeight="1">
      <c r="A10" s="47">
        <v>1</v>
      </c>
      <c r="B10" s="55" t="s">
        <v>79</v>
      </c>
      <c r="C10" s="48" t="s">
        <v>80</v>
      </c>
      <c r="D10" s="47" t="s">
        <v>81</v>
      </c>
      <c r="E10" s="56">
        <v>121.593</v>
      </c>
      <c r="F10" s="57">
        <v>121.593</v>
      </c>
      <c r="G10" s="57">
        <f>+E10-F10</f>
        <v>0</v>
      </c>
      <c r="H10" s="58"/>
    </row>
    <row r="11" spans="1:8" ht="12.75">
      <c r="A11" s="47"/>
      <c r="B11" s="55"/>
      <c r="C11" s="48" t="s">
        <v>82</v>
      </c>
      <c r="D11" s="47" t="s">
        <v>83</v>
      </c>
      <c r="E11" s="57">
        <v>441.7</v>
      </c>
      <c r="F11" s="57">
        <v>45.8</v>
      </c>
      <c r="G11" s="57">
        <f>+E11-F11</f>
        <v>395.9</v>
      </c>
      <c r="H11" s="58"/>
    </row>
    <row r="12" spans="1:8" ht="5.25" customHeight="1">
      <c r="A12" s="47"/>
      <c r="B12" s="55"/>
      <c r="D12" s="47"/>
      <c r="E12" s="59"/>
      <c r="F12" s="60"/>
      <c r="G12" s="57"/>
      <c r="H12" s="61"/>
    </row>
    <row r="13" spans="1:8" ht="12.75">
      <c r="A13" s="47"/>
      <c r="B13" s="55"/>
      <c r="C13" s="62" t="s">
        <v>84</v>
      </c>
      <c r="D13" s="63"/>
      <c r="E13" s="64">
        <f>SUM(E10:E12)</f>
        <v>563.293</v>
      </c>
      <c r="F13" s="64">
        <f>SUM(F10:F12)</f>
        <v>167.393</v>
      </c>
      <c r="G13" s="64">
        <f>SUM(G10:G12)</f>
        <v>395.9</v>
      </c>
      <c r="H13" s="58"/>
    </row>
    <row r="14" spans="1:8" ht="4.5" customHeight="1" thickBot="1">
      <c r="A14" s="65"/>
      <c r="B14" s="66"/>
      <c r="C14" s="67"/>
      <c r="D14" s="68"/>
      <c r="E14" s="59"/>
      <c r="F14" s="59"/>
      <c r="G14" s="59"/>
      <c r="H14" s="61"/>
    </row>
    <row r="15" spans="1:8" ht="6.75" customHeight="1">
      <c r="A15" s="44"/>
      <c r="B15" s="54"/>
      <c r="C15" s="69"/>
      <c r="D15" s="69"/>
      <c r="E15" s="70"/>
      <c r="F15" s="70"/>
      <c r="G15" s="70"/>
      <c r="H15" s="69"/>
    </row>
    <row r="16" spans="1:8" ht="12.75">
      <c r="A16" s="50"/>
      <c r="B16" s="71" t="s">
        <v>18</v>
      </c>
      <c r="C16" s="72"/>
      <c r="D16" s="72"/>
      <c r="E16" s="73">
        <f>E13</f>
        <v>563.293</v>
      </c>
      <c r="F16" s="73">
        <f>F13</f>
        <v>167.393</v>
      </c>
      <c r="G16" s="73">
        <f>G13</f>
        <v>395.9</v>
      </c>
      <c r="H16" s="58"/>
    </row>
    <row r="17" spans="1:8" ht="7.5" customHeight="1" thickBot="1">
      <c r="A17" s="52"/>
      <c r="B17" s="74"/>
      <c r="C17" s="75"/>
      <c r="D17" s="75"/>
      <c r="E17" s="75"/>
      <c r="F17" s="75"/>
      <c r="G17" s="75"/>
      <c r="H17" s="76"/>
    </row>
    <row r="19" spans="1:7" ht="63.75" customHeight="1">
      <c r="A19" s="77" t="s">
        <v>85</v>
      </c>
      <c r="B19" s="77" t="s">
        <v>86</v>
      </c>
      <c r="C19" s="77" t="s">
        <v>87</v>
      </c>
      <c r="D19" s="77" t="s">
        <v>88</v>
      </c>
      <c r="E19" s="78" t="s">
        <v>89</v>
      </c>
      <c r="F19" s="77" t="s">
        <v>90</v>
      </c>
      <c r="G19" s="79"/>
    </row>
    <row r="20" spans="1:7" ht="15">
      <c r="A20" s="80">
        <v>1</v>
      </c>
      <c r="B20" s="81">
        <v>11142.549999999996</v>
      </c>
      <c r="C20" s="81">
        <v>268285.8</v>
      </c>
      <c r="D20" s="81">
        <v>262778.28</v>
      </c>
      <c r="E20" s="81">
        <v>19174.410000000003</v>
      </c>
      <c r="F20" s="81">
        <f>+B20+C20-D20</f>
        <v>16650.06999999995</v>
      </c>
      <c r="G20" s="82"/>
    </row>
    <row r="22" spans="1:5" ht="60.75" customHeight="1">
      <c r="A22" s="77" t="s">
        <v>85</v>
      </c>
      <c r="B22" s="77" t="s">
        <v>91</v>
      </c>
      <c r="C22" s="77" t="s">
        <v>92</v>
      </c>
      <c r="D22" s="77" t="s">
        <v>93</v>
      </c>
      <c r="E22" s="77" t="s">
        <v>94</v>
      </c>
    </row>
    <row r="23" spans="1:5" ht="15">
      <c r="A23" s="83">
        <v>1</v>
      </c>
      <c r="B23" s="84">
        <v>14804.440000000002</v>
      </c>
      <c r="C23" s="84">
        <f>+D20+E20</f>
        <v>281952.69000000006</v>
      </c>
      <c r="D23" s="84">
        <v>167393</v>
      </c>
      <c r="E23" s="84">
        <f>+B23+C23-D23</f>
        <v>129364.13000000006</v>
      </c>
    </row>
    <row r="24" spans="1:5" ht="12.75">
      <c r="A24" s="85"/>
      <c r="B24" s="85"/>
      <c r="C24" s="86"/>
      <c r="D24" s="86"/>
      <c r="E24" s="48"/>
    </row>
  </sheetData>
  <sheetProtection/>
  <mergeCells count="2">
    <mergeCell ref="A1:G2"/>
    <mergeCell ref="F3:G3"/>
  </mergeCells>
  <printOptions horizontalCentered="1"/>
  <pageMargins left="0" right="0" top="2.75590551181102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2014-06-26T10:43:29Z</dcterms:created>
  <dcterms:modified xsi:type="dcterms:W3CDTF">2014-07-04T10:45:02Z</dcterms:modified>
  <cp:category/>
  <cp:version/>
  <cp:contentType/>
  <cp:contentStatus/>
</cp:coreProperties>
</file>