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<sst xmlns="http://schemas.openxmlformats.org/spreadsheetml/2006/main" count="108" uniqueCount="98">
  <si>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</si>
  <si>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</si>
  <si>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</si>
  <si>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  по ул. Ветеранов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</si>
  <si>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</si>
  <si>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</si>
  <si>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</si>
  <si>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</si>
  <si>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</si>
  <si>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</si>
  <si>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</si>
  <si>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</si>
  <si>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</si>
  <si>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</si>
  <si>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</si>
  <si>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</si>
  <si>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</si>
  <si>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</si>
  <si>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</si>
  <si>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</si>
  <si>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</si>
  <si>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</si>
  <si>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Н/2011-103 от 01.07.2011г.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</si>
  <si>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</si>
  <si>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</si>
  <si>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</si>
  <si>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</si>
  <si>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</si>
  <si>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</si>
  <si>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</si>
  <si>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</si>
  <si>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</si>
  <si>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</si>
  <si>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</si>
  <si>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</si>
  <si>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</si>
  <si>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</si>
  <si>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</si>
  <si>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ЗАО "ТКС "Нева"</t>
  </si>
  <si>
    <t xml:space="preserve">Поступило от ЗАО "ТКС "Нева" за управление и содержание общедомового имущества, и за сбор ТБО 6201.99 руб. </t>
  </si>
  <si>
    <t>Общая задолженность по дому  на 01.01.2014г.</t>
  </si>
  <si>
    <t>ОТЧЕТ</t>
  </si>
  <si>
    <t>по выполнению плана текущего ремонта жилого дома</t>
  </si>
  <si>
    <t>№ 5 по ул. Ветеранов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</si>
  <si>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</si>
  <si>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</si>
  <si>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</si>
  <si>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</si>
  <si>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</si>
  <si>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</si>
  <si>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</si>
  <si>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</si>
  <si>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</si>
  <si>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</si>
  <si>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33,96</t>
    </r>
    <r>
      <rPr>
        <sz val="10"/>
        <rFont val="Arial Cyr"/>
        <family val="0"/>
      </rPr>
      <t xml:space="preserve"> тыс.рублей, в том числе:</t>
    </r>
  </si>
  <si>
    <t>ремонт освещения - 1,03 т.р.</t>
  </si>
  <si>
    <t>ремонт канализации, смена крана, тройника, отвода - 0,91 т.р.</t>
  </si>
  <si>
    <t>очистка кровли и козырьков от снега - 17,38 т.р.</t>
  </si>
  <si>
    <t>аварийное обслуживание - 4,30 т.р.</t>
  </si>
  <si>
    <t>проверка вентканалов - 1,63 т.р.</t>
  </si>
  <si>
    <t>изготовление пандуса - 1,81 т.р.</t>
  </si>
  <si>
    <t>ремонт тамб.двери, окраска под.дверей и мус.камер - 2,26 т.р.</t>
  </si>
  <si>
    <t>восстановление кровли козырьков - 2,68 т.р.</t>
  </si>
  <si>
    <t>заделка подвальных окон - 1,68 т.р.</t>
  </si>
  <si>
    <t>смена навесного замка - 0,28 т.р.</t>
  </si>
  <si>
    <t>Отчет о реализации программы капитального ремонта жилого фонда ООО "УЮТ-СЕРВИС"  за период с 01 января 2013г. по 31 декабря 2013г.  по адресу г.Сертолово, ул. Ветеранов, д. 5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</si>
  <si>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</si>
  <si>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</si>
  <si>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</si>
  <si>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</si>
  <si>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</si>
  <si>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</si>
  <si>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</si>
  <si>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</si>
  <si>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</si>
  <si>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</si>
  <si>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</si>
  <si>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</si>
  <si>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</si>
  <si>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</si>
  <si>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</si>
  <si>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</si>
  <si>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ул.Ветеранов, д.5</t>
  </si>
  <si>
    <t>ремонт лифтового оборудования</t>
  </si>
  <si>
    <t>замена стояков гвс и хвс</t>
  </si>
  <si>
    <t>8 шт.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</si>
  <si>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</si>
  <si>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</si>
  <si>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</si>
  <si>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</si>
  <si>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</si>
  <si>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</si>
  <si>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</si>
  <si>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</si>
  <si>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</si>
  <si>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Израсходованно, руб.</t>
  </si>
  <si>
    <t>Передано от ОАО "Комфорт",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</si>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</sst>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7" fillId="0" borderId="0" xfId="52">
      <alignment/>
      <protection/>
    </xf>
    <xf numFmtId="0" fontId="37" fillId="0" borderId="17" xfId="52" applyBorder="1" applyAlignment="1">
      <alignment horizontal="center" vertical="center" wrapText="1"/>
      <protection/>
    </xf>
    <xf numFmtId="0" fontId="37" fillId="0" borderId="17" xfId="52" applyFont="1" applyBorder="1" applyAlignment="1">
      <alignment horizontal="center" vertical="center" wrapText="1"/>
      <protection/>
    </xf>
    <xf numFmtId="0" fontId="45" fillId="0" borderId="17" xfId="52" applyFont="1" applyBorder="1" applyAlignment="1">
      <alignment horizontal="center" vertical="center"/>
      <protection/>
    </xf>
    <xf numFmtId="2" fontId="45" fillId="0" borderId="17" xfId="52" applyNumberFormat="1" applyFont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2" fontId="20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20" fillId="0" borderId="26" xfId="0" applyFont="1" applyBorder="1" applyAlignment="1">
      <alignment/>
    </xf>
    <xf numFmtId="0" fontId="20" fillId="0" borderId="26" xfId="0" applyFont="1" applyBorder="1" applyAlignment="1">
      <alignment horizontal="center"/>
    </xf>
    <xf numFmtId="2" fontId="20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7" xfId="0" applyFont="1" applyBorder="1" applyAlignment="1">
      <alignment/>
    </xf>
    <xf numFmtId="4" fontId="21" fillId="0" borderId="17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21" fillId="0" borderId="17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7" fillId="0" borderId="0" xfId="52" applyAlignment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32"/>
  <sheetViews>
    <sheetView tabSelected="1" zoomScalePageLayoutView="0" workbookViewId="0" topLeftCell="C5">
      <selection activeCell="C32" sqref="A32:IV32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4" customWidth="1"/>
    <col min="4" max="4" width="14.50390625" style="34" customWidth="1"/>
    <col min="5" max="5" width="11.875" style="34" customWidth="1"/>
    <col min="6" max="6" width="13.375" style="34" customWidth="1"/>
    <col min="7" max="7" width="11.875" style="34" customWidth="1"/>
    <col min="8" max="8" width="14.50390625" style="34" customWidth="1"/>
    <col min="9" max="9" width="33.50390625" style="34" customWidth="1"/>
    <col min="10" max="10" width="10.125" style="2" bestFit="1" customWidth="1"/>
    <col min="11" max="11" width="9.125" style="2" customWidth="1"/>
    <col min="12" max="12" width="9.50390625" style="2" bestFit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6" t="s">
        <v>1</v>
      </c>
      <c r="D5" s="96"/>
      <c r="E5" s="96"/>
      <c r="F5" s="96"/>
      <c r="G5" s="96"/>
      <c r="H5" s="96"/>
      <c r="I5" s="96"/>
    </row>
    <row r="6" spans="3:9" ht="12.75">
      <c r="C6" s="97" t="s">
        <v>2</v>
      </c>
      <c r="D6" s="97"/>
      <c r="E6" s="97"/>
      <c r="F6" s="97"/>
      <c r="G6" s="97"/>
      <c r="H6" s="97"/>
      <c r="I6" s="97"/>
    </row>
    <row r="7" spans="3:9" ht="12.75">
      <c r="C7" s="97" t="s">
        <v>3</v>
      </c>
      <c r="D7" s="97"/>
      <c r="E7" s="97"/>
      <c r="F7" s="97"/>
      <c r="G7" s="97"/>
      <c r="H7" s="97"/>
      <c r="I7" s="97"/>
    </row>
    <row r="8" spans="3:9" ht="6" customHeight="1" thickBot="1">
      <c r="C8" s="98"/>
      <c r="D8" s="98"/>
      <c r="E8" s="98"/>
      <c r="F8" s="98"/>
      <c r="G8" s="98"/>
      <c r="H8" s="98"/>
      <c r="I8" s="98"/>
    </row>
    <row r="9" spans="3:9" ht="38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99" t="s">
        <v>11</v>
      </c>
      <c r="D10" s="89"/>
      <c r="E10" s="89"/>
      <c r="F10" s="89"/>
      <c r="G10" s="89"/>
      <c r="H10" s="89"/>
      <c r="I10" s="100"/>
    </row>
    <row r="11" spans="3:9" ht="13.5" customHeight="1" thickBot="1">
      <c r="C11" s="12" t="s">
        <v>12</v>
      </c>
      <c r="D11" s="13">
        <v>56385.30000000005</v>
      </c>
      <c r="E11" s="14">
        <v>1439058.16</v>
      </c>
      <c r="F11" s="14">
        <v>1438861.61</v>
      </c>
      <c r="G11" s="14">
        <v>1114244.60244</v>
      </c>
      <c r="H11" s="14">
        <f>+D11+E11-F11</f>
        <v>56581.84999999986</v>
      </c>
      <c r="I11" s="86" t="s">
        <v>13</v>
      </c>
    </row>
    <row r="12" spans="3:9" ht="13.5" customHeight="1" thickBot="1">
      <c r="C12" s="12" t="s">
        <v>14</v>
      </c>
      <c r="D12" s="13">
        <v>13838.44000000006</v>
      </c>
      <c r="E12" s="15">
        <v>239473.47</v>
      </c>
      <c r="F12" s="15">
        <v>236256.27000000002</v>
      </c>
      <c r="G12" s="14">
        <v>531541.31912</v>
      </c>
      <c r="H12" s="14">
        <f>+D12+E12-F12</f>
        <v>17055.640000000043</v>
      </c>
      <c r="I12" s="87"/>
    </row>
    <row r="13" spans="3:9" ht="13.5" customHeight="1" thickBot="1">
      <c r="C13" s="12" t="s">
        <v>15</v>
      </c>
      <c r="D13" s="13">
        <v>12275.139999999956</v>
      </c>
      <c r="E13" s="15">
        <v>198697.64</v>
      </c>
      <c r="F13" s="15">
        <v>199638.45</v>
      </c>
      <c r="G13" s="14">
        <v>194086.9</v>
      </c>
      <c r="H13" s="14">
        <f>+D13+E13-F13</f>
        <v>11334.329999999958</v>
      </c>
      <c r="I13" s="87"/>
    </row>
    <row r="14" spans="3:9" ht="13.5" customHeight="1" thickBot="1">
      <c r="C14" s="12" t="s">
        <v>16</v>
      </c>
      <c r="D14" s="13">
        <v>6007.010000000024</v>
      </c>
      <c r="E14" s="15">
        <v>100531.56999999999</v>
      </c>
      <c r="F14" s="15">
        <v>100350.46</v>
      </c>
      <c r="G14" s="14">
        <f>+E14</f>
        <v>100531.56999999999</v>
      </c>
      <c r="H14" s="14">
        <f>+D14+E14-F14</f>
        <v>6188.12000000001</v>
      </c>
      <c r="I14" s="87"/>
    </row>
    <row r="15" spans="3:9" ht="13.5" customHeight="1" thickBot="1">
      <c r="C15" s="12" t="s">
        <v>17</v>
      </c>
      <c r="D15" s="13">
        <v>0</v>
      </c>
      <c r="E15" s="15">
        <v>-6134.1100000000015</v>
      </c>
      <c r="F15" s="15">
        <v>7855.470000000001</v>
      </c>
      <c r="G15" s="14">
        <f>F15+1207.41</f>
        <v>9062.880000000001</v>
      </c>
      <c r="H15" s="14">
        <f>+D15+E15-F15</f>
        <v>-13989.580000000002</v>
      </c>
      <c r="I15" s="88"/>
    </row>
    <row r="16" spans="3:9" ht="13.5" customHeight="1" thickBot="1">
      <c r="C16" s="12" t="s">
        <v>18</v>
      </c>
      <c r="D16" s="16">
        <f>SUM(D11:D15)</f>
        <v>88505.89000000009</v>
      </c>
      <c r="E16" s="16">
        <f>SUM(E11:E15)</f>
        <v>1971626.73</v>
      </c>
      <c r="F16" s="16">
        <f>SUM(F11:F15)</f>
        <v>1982962.26</v>
      </c>
      <c r="G16" s="16">
        <f>SUM(G11:G15)</f>
        <v>1949467.27156</v>
      </c>
      <c r="H16" s="16">
        <f>SUM(H11:H15)</f>
        <v>77170.35999999987</v>
      </c>
      <c r="I16" s="17"/>
    </row>
    <row r="17" spans="3:9" ht="13.5" customHeight="1" thickBot="1">
      <c r="C17" s="89" t="s">
        <v>19</v>
      </c>
      <c r="D17" s="89"/>
      <c r="E17" s="89"/>
      <c r="F17" s="89"/>
      <c r="G17" s="89"/>
      <c r="H17" s="89"/>
      <c r="I17" s="89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32647.410000000033</v>
      </c>
      <c r="E19" s="21">
        <v>658538.64</v>
      </c>
      <c r="F19" s="21">
        <v>663477.87</v>
      </c>
      <c r="G19" s="21">
        <f>+E19</f>
        <v>658538.64</v>
      </c>
      <c r="H19" s="21">
        <f aca="true" t="shared" si="0" ref="H19:H26">+D19+E19-F19</f>
        <v>27708.18000000005</v>
      </c>
      <c r="I19" s="90" t="s">
        <v>22</v>
      </c>
    </row>
    <row r="20" spans="3:10" ht="14.25" customHeight="1" thickBot="1">
      <c r="C20" s="12" t="s">
        <v>23</v>
      </c>
      <c r="D20" s="13">
        <v>6310.100000000006</v>
      </c>
      <c r="E20" s="14">
        <v>129048.48</v>
      </c>
      <c r="F20" s="14">
        <v>129933.85</v>
      </c>
      <c r="G20" s="21">
        <v>33957.37517121082</v>
      </c>
      <c r="H20" s="21">
        <f t="shared" si="0"/>
        <v>5424.7300000000105</v>
      </c>
      <c r="I20" s="91"/>
      <c r="J20" s="22"/>
    </row>
    <row r="21" spans="3:9" ht="13.5" customHeight="1" thickBot="1">
      <c r="C21" s="18" t="s">
        <v>24</v>
      </c>
      <c r="D21" s="23">
        <v>8336.880000000001</v>
      </c>
      <c r="E21" s="14">
        <v>256191.48</v>
      </c>
      <c r="F21" s="14">
        <v>253892.85</v>
      </c>
      <c r="G21" s="21">
        <v>228828</v>
      </c>
      <c r="H21" s="21">
        <f t="shared" si="0"/>
        <v>10635.50999999998</v>
      </c>
      <c r="I21" s="24"/>
    </row>
    <row r="22" spans="3:9" ht="12.75" customHeight="1" thickBot="1">
      <c r="C22" s="12" t="s">
        <v>25</v>
      </c>
      <c r="D22" s="13">
        <v>4156.399999999994</v>
      </c>
      <c r="E22" s="14">
        <v>84448.2</v>
      </c>
      <c r="F22" s="14">
        <v>85022.66</v>
      </c>
      <c r="G22" s="21">
        <f>+E22</f>
        <v>84448.2</v>
      </c>
      <c r="H22" s="21">
        <f t="shared" si="0"/>
        <v>3581.939999999988</v>
      </c>
      <c r="I22" s="24" t="s">
        <v>26</v>
      </c>
    </row>
    <row r="23" spans="3:9" ht="13.5" customHeight="1" thickBot="1">
      <c r="C23" s="12" t="s">
        <v>27</v>
      </c>
      <c r="D23" s="13">
        <v>6943.309999999998</v>
      </c>
      <c r="E23" s="14">
        <v>140389.56</v>
      </c>
      <c r="F23" s="14">
        <v>141426.86</v>
      </c>
      <c r="G23" s="21">
        <v>135316.53891385277</v>
      </c>
      <c r="H23" s="21">
        <f t="shared" si="0"/>
        <v>5906.010000000009</v>
      </c>
      <c r="I23" s="25" t="s">
        <v>28</v>
      </c>
    </row>
    <row r="24" spans="3:9" ht="13.5" customHeight="1" thickBot="1">
      <c r="C24" s="12" t="s">
        <v>29</v>
      </c>
      <c r="D24" s="13">
        <v>427.34000000000015</v>
      </c>
      <c r="E24" s="15">
        <v>8603.04</v>
      </c>
      <c r="F24" s="15">
        <v>8668.37</v>
      </c>
      <c r="G24" s="21">
        <f>+E24</f>
        <v>8603.04</v>
      </c>
      <c r="H24" s="21">
        <f t="shared" si="0"/>
        <v>362.0100000000002</v>
      </c>
      <c r="I24" s="25" t="s">
        <v>30</v>
      </c>
    </row>
    <row r="25" spans="3:9" ht="13.5" customHeight="1" thickBot="1">
      <c r="C25" s="18" t="s">
        <v>31</v>
      </c>
      <c r="D25" s="13">
        <v>4571.209999999992</v>
      </c>
      <c r="E25" s="15">
        <v>93630.89</v>
      </c>
      <c r="F25" s="15">
        <v>93691.46</v>
      </c>
      <c r="G25" s="21">
        <f>+E25</f>
        <v>93630.89</v>
      </c>
      <c r="H25" s="21">
        <f t="shared" si="0"/>
        <v>4510.639999999985</v>
      </c>
      <c r="I25" s="24"/>
    </row>
    <row r="26" spans="3:9" ht="13.5" customHeight="1" thickBot="1">
      <c r="C26" s="12" t="s">
        <v>32</v>
      </c>
      <c r="D26" s="13">
        <v>1721.6500000000015</v>
      </c>
      <c r="E26" s="15">
        <v>34804.44</v>
      </c>
      <c r="F26" s="15">
        <v>35061.89</v>
      </c>
      <c r="G26" s="21">
        <f>+E26</f>
        <v>34804.44</v>
      </c>
      <c r="H26" s="21">
        <f t="shared" si="0"/>
        <v>1464.2000000000044</v>
      </c>
      <c r="I26" s="25" t="s">
        <v>33</v>
      </c>
    </row>
    <row r="27" spans="3:12" s="27" customFormat="1" ht="13.5" customHeight="1" thickBot="1">
      <c r="C27" s="12" t="s">
        <v>18</v>
      </c>
      <c r="D27" s="16">
        <f>SUM(D19:D26)</f>
        <v>65114.300000000025</v>
      </c>
      <c r="E27" s="16">
        <f>SUM(E19:E26)</f>
        <v>1405654.73</v>
      </c>
      <c r="F27" s="16">
        <f>SUM(F19:F26)</f>
        <v>1411175.8099999998</v>
      </c>
      <c r="G27" s="16">
        <f>SUM(G19:G26)</f>
        <v>1278127.1240850633</v>
      </c>
      <c r="H27" s="16">
        <f>SUM(H19:H26)</f>
        <v>59593.22000000003</v>
      </c>
      <c r="I27" s="26"/>
      <c r="L27" s="28"/>
    </row>
    <row r="28" spans="3:9" ht="13.5" customHeight="1" thickBot="1">
      <c r="C28" s="92" t="s">
        <v>34</v>
      </c>
      <c r="D28" s="92"/>
      <c r="E28" s="92"/>
      <c r="F28" s="92"/>
      <c r="G28" s="92"/>
      <c r="H28" s="92"/>
      <c r="I28" s="92"/>
    </row>
    <row r="29" spans="3:9" ht="27" customHeight="1" thickBot="1">
      <c r="C29" s="29" t="s">
        <v>35</v>
      </c>
      <c r="D29" s="93" t="s">
        <v>36</v>
      </c>
      <c r="E29" s="94"/>
      <c r="F29" s="94"/>
      <c r="G29" s="94"/>
      <c r="H29" s="95"/>
      <c r="I29" s="30" t="s">
        <v>37</v>
      </c>
    </row>
    <row r="30" spans="3:9" ht="26.25" customHeight="1" thickBot="1">
      <c r="C30" s="29" t="s">
        <v>38</v>
      </c>
      <c r="D30" s="93" t="s">
        <v>39</v>
      </c>
      <c r="E30" s="94"/>
      <c r="F30" s="94"/>
      <c r="G30" s="94"/>
      <c r="H30" s="95"/>
      <c r="I30" s="31" t="s">
        <v>38</v>
      </c>
    </row>
    <row r="31" spans="3:8" ht="14.25" customHeight="1">
      <c r="C31" s="32" t="s">
        <v>40</v>
      </c>
      <c r="D31" s="32"/>
      <c r="E31" s="32"/>
      <c r="F31" s="32"/>
      <c r="G31" s="32"/>
      <c r="H31" s="33">
        <f>+H16+H27</f>
        <v>136763.5799999999</v>
      </c>
    </row>
    <row r="32" spans="3:4" ht="15" customHeight="1">
      <c r="C32" s="35"/>
      <c r="D32" s="35"/>
    </row>
  </sheetData>
  <sheetProtection/>
  <mergeCells count="11">
    <mergeCell ref="C5:I5"/>
    <mergeCell ref="C6:I6"/>
    <mergeCell ref="C7:I7"/>
    <mergeCell ref="C8:I8"/>
    <mergeCell ref="C10:I10"/>
    <mergeCell ref="I11:I15"/>
    <mergeCell ref="C17:I17"/>
    <mergeCell ref="I19:I20"/>
    <mergeCell ref="C28:I28"/>
    <mergeCell ref="D29:H29"/>
    <mergeCell ref="D30:H30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36" customWidth="1"/>
    <col min="2" max="2" width="12.50390625" style="36" customWidth="1"/>
    <col min="3" max="3" width="13.375" style="36" hidden="1" customWidth="1"/>
    <col min="4" max="4" width="12.125" style="36" customWidth="1"/>
    <col min="5" max="5" width="13.50390625" style="36" customWidth="1"/>
    <col min="6" max="6" width="13.375" style="36" customWidth="1"/>
    <col min="7" max="7" width="14.375" style="36" customWidth="1"/>
    <col min="8" max="8" width="15.125" style="36" customWidth="1"/>
    <col min="9" max="9" width="14.375" style="36" customWidth="1"/>
    <col min="10" max="16384" width="8.875" style="36" customWidth="1"/>
  </cols>
  <sheetData>
    <row r="1" spans="1:9" ht="14.25">
      <c r="A1" s="101" t="s">
        <v>41</v>
      </c>
      <c r="B1" s="101"/>
      <c r="C1" s="101"/>
      <c r="D1" s="101"/>
      <c r="E1" s="101"/>
      <c r="F1" s="101"/>
      <c r="G1" s="101"/>
      <c r="H1" s="101"/>
      <c r="I1" s="101"/>
    </row>
    <row r="2" spans="1:9" ht="14.25">
      <c r="A2" s="101" t="s">
        <v>42</v>
      </c>
      <c r="B2" s="101"/>
      <c r="C2" s="101"/>
      <c r="D2" s="101"/>
      <c r="E2" s="101"/>
      <c r="F2" s="101"/>
      <c r="G2" s="101"/>
      <c r="H2" s="101"/>
      <c r="I2" s="101"/>
    </row>
    <row r="3" spans="1:9" ht="14.25">
      <c r="A3" s="101" t="s">
        <v>43</v>
      </c>
      <c r="B3" s="101"/>
      <c r="C3" s="101"/>
      <c r="D3" s="101"/>
      <c r="E3" s="101"/>
      <c r="F3" s="101"/>
      <c r="G3" s="101"/>
      <c r="H3" s="101"/>
      <c r="I3" s="101"/>
    </row>
    <row r="4" spans="1:9" ht="57">
      <c r="A4" s="37" t="s">
        <v>44</v>
      </c>
      <c r="B4" s="37" t="s">
        <v>45</v>
      </c>
      <c r="C4" s="37" t="s">
        <v>46</v>
      </c>
      <c r="D4" s="37" t="s">
        <v>47</v>
      </c>
      <c r="E4" s="37" t="s">
        <v>48</v>
      </c>
      <c r="F4" s="38" t="s">
        <v>49</v>
      </c>
      <c r="G4" s="38" t="s">
        <v>50</v>
      </c>
      <c r="H4" s="37" t="s">
        <v>51</v>
      </c>
      <c r="I4" s="37" t="s">
        <v>52</v>
      </c>
    </row>
    <row r="5" spans="1:9" ht="14.25">
      <c r="A5" s="39" t="s">
        <v>53</v>
      </c>
      <c r="B5" s="40">
        <v>-424.74139</v>
      </c>
      <c r="C5" s="40"/>
      <c r="D5" s="40">
        <v>129.04848</v>
      </c>
      <c r="E5" s="40">
        <v>129.93385</v>
      </c>
      <c r="F5" s="40">
        <v>8.36199</v>
      </c>
      <c r="G5" s="40">
        <v>33.95738</v>
      </c>
      <c r="H5" s="40">
        <v>5.42473</v>
      </c>
      <c r="I5" s="40">
        <f>B5+D5+F5-G5</f>
        <v>-321.2883</v>
      </c>
    </row>
    <row r="7" ht="14.25">
      <c r="A7" s="36" t="s">
        <v>54</v>
      </c>
    </row>
    <row r="8" ht="14.25">
      <c r="A8" s="36" t="s">
        <v>55</v>
      </c>
    </row>
    <row r="9" ht="14.25">
      <c r="A9" s="36" t="s">
        <v>56</v>
      </c>
    </row>
    <row r="10" ht="14.25">
      <c r="A10" s="36" t="s">
        <v>57</v>
      </c>
    </row>
    <row r="11" ht="14.25">
      <c r="A11" s="36" t="s">
        <v>58</v>
      </c>
    </row>
    <row r="12" ht="14.25">
      <c r="A12" s="36" t="s">
        <v>59</v>
      </c>
    </row>
    <row r="13" ht="14.25">
      <c r="A13" s="36" t="s">
        <v>60</v>
      </c>
    </row>
    <row r="14" ht="14.25">
      <c r="A14" s="36" t="s">
        <v>61</v>
      </c>
    </row>
    <row r="15" ht="14.25">
      <c r="A15" s="36" t="s">
        <v>62</v>
      </c>
    </row>
    <row r="16" ht="14.25">
      <c r="A16" s="36" t="s">
        <v>63</v>
      </c>
    </row>
    <row r="17" ht="409.5">
      <c r="A17" s="36" t="s">
        <v>64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25" sqref="A25:IV28"/>
    </sheetView>
  </sheetViews>
  <sheetFormatPr defaultColWidth="9.00390625" defaultRowHeight="12.75"/>
  <cols>
    <col min="1" max="1" width="5.50390625" style="0" customWidth="1"/>
    <col min="2" max="2" width="19.625" style="0" customWidth="1"/>
    <col min="3" max="3" width="34.375" style="0" customWidth="1"/>
    <col min="4" max="4" width="19.375" style="0" customWidth="1"/>
    <col min="5" max="5" width="15.375" style="0" customWidth="1"/>
    <col min="6" max="6" width="21.625" style="0" customWidth="1"/>
    <col min="7" max="7" width="11.375" style="0" customWidth="1"/>
    <col min="8" max="8" width="20.50390625" style="0" hidden="1" customWidth="1"/>
  </cols>
  <sheetData>
    <row r="1" spans="1:8" ht="30.75" customHeight="1">
      <c r="A1" s="102" t="s">
        <v>65</v>
      </c>
      <c r="B1" s="103"/>
      <c r="C1" s="103"/>
      <c r="D1" s="103"/>
      <c r="E1" s="103"/>
      <c r="F1" s="103"/>
      <c r="G1" s="103"/>
      <c r="H1" s="41"/>
    </row>
    <row r="2" spans="1:7" ht="29.25" customHeight="1" thickBot="1">
      <c r="A2" s="104"/>
      <c r="B2" s="104"/>
      <c r="C2" s="104"/>
      <c r="D2" s="104"/>
      <c r="E2" s="104"/>
      <c r="F2" s="104"/>
      <c r="G2" s="104"/>
    </row>
    <row r="3" spans="1:8" ht="13.5" thickBot="1">
      <c r="A3" s="42"/>
      <c r="B3" s="43"/>
      <c r="C3" s="44"/>
      <c r="D3" s="43"/>
      <c r="E3" s="43"/>
      <c r="F3" s="105" t="s">
        <v>66</v>
      </c>
      <c r="G3" s="106"/>
      <c r="H3" s="43"/>
    </row>
    <row r="4" spans="1:8" ht="12.75">
      <c r="A4" s="45" t="s">
        <v>67</v>
      </c>
      <c r="B4" s="46" t="s">
        <v>68</v>
      </c>
      <c r="C4" s="47" t="s">
        <v>69</v>
      </c>
      <c r="D4" s="46" t="s">
        <v>70</v>
      </c>
      <c r="E4" s="48" t="s">
        <v>71</v>
      </c>
      <c r="F4" s="48"/>
      <c r="G4" s="48"/>
      <c r="H4" s="48" t="s">
        <v>72</v>
      </c>
    </row>
    <row r="5" spans="1:8" ht="12.75">
      <c r="A5" s="45" t="s">
        <v>73</v>
      </c>
      <c r="B5" s="46"/>
      <c r="C5" s="47"/>
      <c r="D5" s="46" t="s">
        <v>74</v>
      </c>
      <c r="E5" s="46" t="s">
        <v>75</v>
      </c>
      <c r="F5" s="46" t="s">
        <v>76</v>
      </c>
      <c r="G5" s="46" t="s">
        <v>77</v>
      </c>
      <c r="H5" s="46"/>
    </row>
    <row r="6" spans="1:8" ht="12.75">
      <c r="A6" s="45"/>
      <c r="B6" s="46"/>
      <c r="C6" s="47"/>
      <c r="D6" s="46" t="s">
        <v>78</v>
      </c>
      <c r="E6" s="46"/>
      <c r="F6" s="46" t="s">
        <v>79</v>
      </c>
      <c r="G6" s="46" t="s">
        <v>80</v>
      </c>
      <c r="H6" s="46"/>
    </row>
    <row r="7" spans="1:8" ht="12.75">
      <c r="A7" s="45"/>
      <c r="B7" s="46"/>
      <c r="C7" s="47"/>
      <c r="D7" s="46"/>
      <c r="E7" s="49"/>
      <c r="G7" s="46" t="s">
        <v>81</v>
      </c>
      <c r="H7" s="49"/>
    </row>
    <row r="8" spans="1:8" ht="5.25" customHeight="1" thickBot="1">
      <c r="A8" s="50"/>
      <c r="B8" s="51"/>
      <c r="C8" s="52"/>
      <c r="D8" s="51"/>
      <c r="E8" s="51"/>
      <c r="F8" s="51"/>
      <c r="G8" s="51"/>
      <c r="H8" s="51"/>
    </row>
    <row r="9" spans="1:8" ht="6.75" customHeight="1">
      <c r="A9" s="43"/>
      <c r="B9" s="53"/>
      <c r="C9" s="44"/>
      <c r="D9" s="43"/>
      <c r="E9" s="53"/>
      <c r="F9" s="53"/>
      <c r="G9" s="53"/>
      <c r="H9" s="53"/>
    </row>
    <row r="10" spans="1:8" ht="12.75" customHeight="1">
      <c r="A10" s="46">
        <v>1</v>
      </c>
      <c r="B10" s="54" t="s">
        <v>82</v>
      </c>
      <c r="C10" s="45" t="s">
        <v>83</v>
      </c>
      <c r="D10" s="46"/>
      <c r="E10" s="55">
        <v>97.928</v>
      </c>
      <c r="F10" s="56">
        <v>97.928</v>
      </c>
      <c r="G10" s="56">
        <f>+E10-F10</f>
        <v>0</v>
      </c>
      <c r="H10" s="57"/>
    </row>
    <row r="11" spans="1:8" ht="12.75">
      <c r="A11" s="46"/>
      <c r="B11" s="54"/>
      <c r="C11" s="47" t="s">
        <v>84</v>
      </c>
      <c r="D11" s="46" t="s">
        <v>85</v>
      </c>
      <c r="E11" s="56">
        <v>1258.8</v>
      </c>
      <c r="F11" s="56">
        <v>130.9</v>
      </c>
      <c r="G11" s="56">
        <f>+E11-F11</f>
        <v>1127.8999999999999</v>
      </c>
      <c r="H11" s="57"/>
    </row>
    <row r="12" spans="1:8" ht="5.25" customHeight="1">
      <c r="A12" s="46"/>
      <c r="B12" s="54"/>
      <c r="D12" s="46"/>
      <c r="E12" s="58"/>
      <c r="F12" s="59"/>
      <c r="G12" s="56"/>
      <c r="H12" s="60"/>
    </row>
    <row r="13" spans="1:8" ht="12.75">
      <c r="A13" s="46"/>
      <c r="B13" s="54"/>
      <c r="C13" s="61" t="s">
        <v>86</v>
      </c>
      <c r="D13" s="62"/>
      <c r="E13" s="63">
        <f>SUM(E10:E12)</f>
        <v>1356.728</v>
      </c>
      <c r="F13" s="63">
        <f>SUM(F10:F12)</f>
        <v>228.828</v>
      </c>
      <c r="G13" s="63">
        <f>SUM(G10:G12)</f>
        <v>1127.8999999999999</v>
      </c>
      <c r="H13" s="57"/>
    </row>
    <row r="14" spans="1:8" ht="4.5" customHeight="1" thickBot="1">
      <c r="A14" s="64"/>
      <c r="B14" s="65"/>
      <c r="C14" s="66"/>
      <c r="D14" s="67"/>
      <c r="E14" s="58"/>
      <c r="F14" s="58"/>
      <c r="G14" s="58"/>
      <c r="H14" s="60"/>
    </row>
    <row r="15" spans="1:8" ht="6.75" customHeight="1">
      <c r="A15" s="43"/>
      <c r="B15" s="53"/>
      <c r="C15" s="68"/>
      <c r="D15" s="68"/>
      <c r="E15" s="69"/>
      <c r="F15" s="69"/>
      <c r="G15" s="69"/>
      <c r="H15" s="68"/>
    </row>
    <row r="16" spans="1:8" ht="12.75">
      <c r="A16" s="49"/>
      <c r="B16" s="70" t="s">
        <v>18</v>
      </c>
      <c r="C16" s="71"/>
      <c r="D16" s="71"/>
      <c r="E16" s="72">
        <f>E13</f>
        <v>1356.728</v>
      </c>
      <c r="F16" s="72">
        <f>F13</f>
        <v>228.828</v>
      </c>
      <c r="G16" s="72">
        <f>G13</f>
        <v>1127.8999999999999</v>
      </c>
      <c r="H16" s="57"/>
    </row>
    <row r="17" spans="1:8" ht="7.5" customHeight="1" thickBot="1">
      <c r="A17" s="51"/>
      <c r="B17" s="73"/>
      <c r="C17" s="74"/>
      <c r="D17" s="74"/>
      <c r="E17" s="74"/>
      <c r="F17" s="74"/>
      <c r="G17" s="74"/>
      <c r="H17" s="75"/>
    </row>
    <row r="19" spans="1:7" ht="63.75" customHeight="1">
      <c r="A19" s="76" t="s">
        <v>87</v>
      </c>
      <c r="B19" s="76" t="s">
        <v>88</v>
      </c>
      <c r="C19" s="76" t="s">
        <v>89</v>
      </c>
      <c r="D19" s="76" t="s">
        <v>90</v>
      </c>
      <c r="E19" s="77" t="s">
        <v>91</v>
      </c>
      <c r="F19" s="76" t="s">
        <v>92</v>
      </c>
      <c r="G19" s="78"/>
    </row>
    <row r="20" spans="1:7" ht="15">
      <c r="A20" s="79">
        <v>1</v>
      </c>
      <c r="B20" s="80">
        <v>8336.880000000001</v>
      </c>
      <c r="C20" s="80">
        <v>256191.48</v>
      </c>
      <c r="D20" s="80">
        <v>253892.85</v>
      </c>
      <c r="E20" s="80">
        <v>11364.300000000001</v>
      </c>
      <c r="F20" s="80">
        <f>+B20+C20-D20</f>
        <v>10635.50999999998</v>
      </c>
      <c r="G20" s="81"/>
    </row>
    <row r="22" spans="1:6" ht="65.25" customHeight="1">
      <c r="A22" s="76" t="s">
        <v>87</v>
      </c>
      <c r="B22" s="76" t="s">
        <v>93</v>
      </c>
      <c r="C22" s="76" t="s">
        <v>94</v>
      </c>
      <c r="D22" s="76" t="s">
        <v>95</v>
      </c>
      <c r="E22" s="76" t="s">
        <v>96</v>
      </c>
      <c r="F22" s="76" t="s">
        <v>97</v>
      </c>
    </row>
    <row r="23" spans="1:6" ht="15">
      <c r="A23" s="82">
        <v>1</v>
      </c>
      <c r="B23" s="83">
        <v>13012.41</v>
      </c>
      <c r="C23" s="83">
        <f>+D20+E20</f>
        <v>265257.15</v>
      </c>
      <c r="D23" s="83">
        <v>228828</v>
      </c>
      <c r="E23" s="83">
        <v>99874.95</v>
      </c>
      <c r="F23" s="83">
        <f>B23+C23-D23+E23</f>
        <v>149316.51</v>
      </c>
    </row>
    <row r="24" spans="1:5" ht="12.75">
      <c r="A24" s="84"/>
      <c r="B24" s="84"/>
      <c r="C24" s="85"/>
      <c r="D24" s="85"/>
      <c r="E24" s="47"/>
    </row>
  </sheetData>
  <sheetProtection/>
  <mergeCells count="2">
    <mergeCell ref="A1:G2"/>
    <mergeCell ref="F3:G3"/>
  </mergeCells>
  <printOptions horizontalCentered="1"/>
  <pageMargins left="0" right="0" top="2.7559055118110236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2014-06-26T10:44:41Z</dcterms:created>
  <dcterms:modified xsi:type="dcterms:W3CDTF">2014-07-04T10:45:59Z</dcterms:modified>
  <cp:category/>
  <cp:version/>
  <cp:contentType/>
  <cp:contentStatus/>
</cp:coreProperties>
</file>