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1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<sst xmlns="http://schemas.openxmlformats.org/spreadsheetml/2006/main" count="105" uniqueCount="96">
  <si>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</si>
  <si>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</si>
  <si>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</si>
  <si>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12 по ул. Заречная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</si>
  <si>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</si>
  <si>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</si>
  <si>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</si>
  <si>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</si>
  <si>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</si>
  <si>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</si>
  <si>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</si>
  <si>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</si>
  <si>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</si>
  <si>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</si>
  <si>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</si>
  <si>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</si>
  <si>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</si>
  <si>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</si>
  <si>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</si>
  <si>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</si>
  <si>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</si>
  <si>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</si>
  <si>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Н/2010-86 от 01.09.2010г.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</si>
  <si>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</si>
  <si>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</si>
  <si>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</si>
  <si>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</si>
  <si>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</si>
  <si>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</si>
  <si>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</si>
  <si>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</si>
  <si>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</si>
  <si>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</si>
  <si>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</si>
  <si>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</si>
  <si>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</si>
  <si>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</si>
  <si>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</si>
  <si>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</si>
  <si>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</si>
  <si>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</si>
  <si>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</si>
  <si>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 12 по ул. Заречная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</si>
  <si>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</si>
  <si>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</si>
  <si>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</si>
  <si>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</si>
  <si>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</si>
  <si>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</si>
  <si>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</si>
  <si>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</si>
  <si>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</si>
  <si>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</si>
  <si>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88,98</t>
    </r>
    <r>
      <rPr>
        <sz val="10"/>
        <rFont val="Arial Cyr"/>
        <family val="0"/>
      </rPr>
      <t xml:space="preserve"> тыс.рублей, в том числе:</t>
    </r>
  </si>
  <si>
    <t>очистка кровли от снега - 20,04 т.р.</t>
  </si>
  <si>
    <t>обслуживание узла учета тепловой энергии - 36,16 т.р.</t>
  </si>
  <si>
    <t>аварийное обслуживание - 4,96 т.р.</t>
  </si>
  <si>
    <t>проверка вентканалов - 1,48 т.р.</t>
  </si>
  <si>
    <t>ремонт проводки, смена ламп - 1,23 т.р.</t>
  </si>
  <si>
    <t>ремонт метал.дверей - 23,60 т.р.</t>
  </si>
  <si>
    <t>смена дверных замков - 0,97 т.р.</t>
  </si>
  <si>
    <t>ремонт цо, гвс, хвс - 0,54 т.р.</t>
  </si>
  <si>
    <t>Отчет о реализации программы капитального ремонта жилого фонда ООО "УЮТ-СЕРВИС"  за период с 01 января 2013г. по 31 декабря 2013г.  по адресу г.Сертолово, ул.Заречная, д. 12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</si>
  <si>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</si>
  <si>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</si>
  <si>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</si>
  <si>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</si>
  <si>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</si>
  <si>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</si>
  <si>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</si>
  <si>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</si>
  <si>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</si>
  <si>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</si>
  <si>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</si>
  <si>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</si>
  <si>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</si>
  <si>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</si>
  <si>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</si>
  <si>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 Заречная, д. 12</t>
  </si>
  <si>
    <t>ремонт лифтового оборудования</t>
  </si>
  <si>
    <t>подъезд №1</t>
  </si>
  <si>
    <t>герметизация швов</t>
  </si>
  <si>
    <t>229 м.п.</t>
  </si>
  <si>
    <t>замена системы цо</t>
  </si>
  <si>
    <t>448 м.п.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</si>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</sst>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7" fillId="0" borderId="0" xfId="52">
      <alignment/>
      <protection/>
    </xf>
    <xf numFmtId="0" fontId="37" fillId="0" borderId="17" xfId="52" applyBorder="1" applyAlignment="1">
      <alignment horizontal="center" vertical="center" wrapText="1"/>
      <protection/>
    </xf>
    <xf numFmtId="0" fontId="37" fillId="0" borderId="17" xfId="52" applyFont="1" applyBorder="1" applyAlignment="1">
      <alignment horizontal="center" vertical="center" wrapText="1"/>
      <protection/>
    </xf>
    <xf numFmtId="0" fontId="45" fillId="0" borderId="17" xfId="52" applyFont="1" applyBorder="1" applyAlignment="1">
      <alignment horizontal="center" vertical="center"/>
      <protection/>
    </xf>
    <xf numFmtId="2" fontId="45" fillId="0" borderId="17" xfId="52" applyNumberFormat="1" applyFont="1" applyBorder="1" applyAlignment="1">
      <alignment horizontal="center" vertical="center"/>
      <protection/>
    </xf>
    <xf numFmtId="0" fontId="36" fillId="0" borderId="0" xfId="52" applyFont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4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19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19" fillId="0" borderId="24" xfId="0" applyFont="1" applyBorder="1" applyAlignment="1">
      <alignment/>
    </xf>
    <xf numFmtId="0" fontId="19" fillId="0" borderId="24" xfId="0" applyFont="1" applyBorder="1" applyAlignment="1">
      <alignment horizontal="center"/>
    </xf>
    <xf numFmtId="2" fontId="19" fillId="0" borderId="24" xfId="0" applyNumberFormat="1" applyFont="1" applyBorder="1" applyAlignment="1">
      <alignment horizontal="center"/>
    </xf>
    <xf numFmtId="2" fontId="19" fillId="0" borderId="24" xfId="61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0" fillId="0" borderId="17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7" fillId="0" borderId="0" xfId="52" applyAlignment="1">
      <alignment horizontal="center"/>
      <protection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zoomScalePageLayoutView="0" workbookViewId="0" topLeftCell="C5">
      <selection activeCell="C32" sqref="A32:IV32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4" t="s">
        <v>1</v>
      </c>
      <c r="D5" s="94"/>
      <c r="E5" s="94"/>
      <c r="F5" s="94"/>
      <c r="G5" s="94"/>
      <c r="H5" s="94"/>
      <c r="I5" s="94"/>
    </row>
    <row r="6" spans="3:9" ht="12.75">
      <c r="C6" s="95" t="s">
        <v>2</v>
      </c>
      <c r="D6" s="95"/>
      <c r="E6" s="95"/>
      <c r="F6" s="95"/>
      <c r="G6" s="95"/>
      <c r="H6" s="95"/>
      <c r="I6" s="95"/>
    </row>
    <row r="7" spans="3:9" ht="12.75">
      <c r="C7" s="95" t="s">
        <v>3</v>
      </c>
      <c r="D7" s="95"/>
      <c r="E7" s="95"/>
      <c r="F7" s="95"/>
      <c r="G7" s="95"/>
      <c r="H7" s="95"/>
      <c r="I7" s="95"/>
    </row>
    <row r="8" spans="3:9" ht="6" customHeight="1" thickBot="1">
      <c r="C8" s="96"/>
      <c r="D8" s="96"/>
      <c r="E8" s="96"/>
      <c r="F8" s="96"/>
      <c r="G8" s="96"/>
      <c r="H8" s="96"/>
      <c r="I8" s="96"/>
    </row>
    <row r="9" spans="3:9" ht="41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97" t="s">
        <v>11</v>
      </c>
      <c r="D10" s="87"/>
      <c r="E10" s="87"/>
      <c r="F10" s="87"/>
      <c r="G10" s="87"/>
      <c r="H10" s="87"/>
      <c r="I10" s="98"/>
    </row>
    <row r="11" spans="3:9" ht="13.5" customHeight="1" thickBot="1">
      <c r="C11" s="12" t="s">
        <v>12</v>
      </c>
      <c r="D11" s="13">
        <v>63955.07999999996</v>
      </c>
      <c r="E11" s="14">
        <v>1209306.03</v>
      </c>
      <c r="F11" s="14">
        <v>1174137.49</v>
      </c>
      <c r="G11" s="14">
        <v>1278497.3797604002</v>
      </c>
      <c r="H11" s="14">
        <f>+D11+E11-F11</f>
        <v>99123.61999999988</v>
      </c>
      <c r="I11" s="99" t="s">
        <v>13</v>
      </c>
    </row>
    <row r="12" spans="3:9" ht="13.5" customHeight="1" thickBot="1">
      <c r="C12" s="12" t="s">
        <v>14</v>
      </c>
      <c r="D12" s="13">
        <v>16657.709999999963</v>
      </c>
      <c r="E12" s="15">
        <v>254023.1</v>
      </c>
      <c r="F12" s="15">
        <v>245255.26</v>
      </c>
      <c r="G12" s="14">
        <v>536744.7915936001</v>
      </c>
      <c r="H12" s="14">
        <f>+D12+E12-F12</f>
        <v>25425.54999999993</v>
      </c>
      <c r="I12" s="100"/>
    </row>
    <row r="13" spans="3:9" ht="13.5" customHeight="1" thickBot="1">
      <c r="C13" s="12" t="s">
        <v>15</v>
      </c>
      <c r="D13" s="13">
        <v>12299.24999999997</v>
      </c>
      <c r="E13" s="15">
        <v>202721.59</v>
      </c>
      <c r="F13" s="15">
        <v>197409.35</v>
      </c>
      <c r="G13" s="14">
        <v>227011.53</v>
      </c>
      <c r="H13" s="14">
        <f>+D13+E13-F13</f>
        <v>17611.48999999996</v>
      </c>
      <c r="I13" s="100"/>
    </row>
    <row r="14" spans="3:9" ht="13.5" customHeight="1" thickBot="1">
      <c r="C14" s="12" t="s">
        <v>16</v>
      </c>
      <c r="D14" s="13">
        <v>5272.249999999971</v>
      </c>
      <c r="E14" s="15">
        <v>99648.7</v>
      </c>
      <c r="F14" s="15">
        <v>95576.51000000001</v>
      </c>
      <c r="G14" s="14">
        <f>+E14</f>
        <v>99648.7</v>
      </c>
      <c r="H14" s="14">
        <f>+D14+E14-F14</f>
        <v>9344.439999999959</v>
      </c>
      <c r="I14" s="100"/>
    </row>
    <row r="15" spans="3:9" ht="13.5" customHeight="1" thickBot="1">
      <c r="C15" s="12" t="s">
        <v>17</v>
      </c>
      <c r="D15" s="13">
        <v>0</v>
      </c>
      <c r="E15" s="15">
        <v>41379.630000000005</v>
      </c>
      <c r="F15" s="15">
        <v>41040.159999999996</v>
      </c>
      <c r="G15" s="14">
        <f>+E15+16100.66</f>
        <v>57480.29000000001</v>
      </c>
      <c r="H15" s="14">
        <f>+D15+E15-F15</f>
        <v>339.47000000000844</v>
      </c>
      <c r="I15" s="101"/>
    </row>
    <row r="16" spans="3:9" ht="13.5" customHeight="1" thickBot="1">
      <c r="C16" s="12" t="s">
        <v>18</v>
      </c>
      <c r="D16" s="16">
        <f>SUM(D11:D15)</f>
        <v>98184.28999999986</v>
      </c>
      <c r="E16" s="16">
        <f>SUM(E11:E15)</f>
        <v>1807079.0500000003</v>
      </c>
      <c r="F16" s="16">
        <f>SUM(F11:F15)</f>
        <v>1753418.77</v>
      </c>
      <c r="G16" s="16">
        <f>SUM(G11:G15)</f>
        <v>2199382.6913540005</v>
      </c>
      <c r="H16" s="16">
        <f>SUM(H11:H15)</f>
        <v>151844.56999999975</v>
      </c>
      <c r="I16" s="17"/>
    </row>
    <row r="17" spans="3:9" ht="13.5" customHeight="1" thickBot="1">
      <c r="C17" s="87" t="s">
        <v>19</v>
      </c>
      <c r="D17" s="87"/>
      <c r="E17" s="87"/>
      <c r="F17" s="87"/>
      <c r="G17" s="87"/>
      <c r="H17" s="87"/>
      <c r="I17" s="87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46533.69999999984</v>
      </c>
      <c r="E19" s="21">
        <v>683809.72</v>
      </c>
      <c r="F19" s="21">
        <v>672604.17</v>
      </c>
      <c r="G19" s="21">
        <f>+E19</f>
        <v>683809.72</v>
      </c>
      <c r="H19" s="21">
        <f>+D19+E19-F19</f>
        <v>57739.24999999977</v>
      </c>
      <c r="I19" s="88" t="s">
        <v>22</v>
      </c>
    </row>
    <row r="20" spans="3:10" ht="14.25" customHeight="1" thickBot="1">
      <c r="C20" s="12" t="s">
        <v>23</v>
      </c>
      <c r="D20" s="13">
        <v>11387.959999999992</v>
      </c>
      <c r="E20" s="14">
        <v>169539.48</v>
      </c>
      <c r="F20" s="14">
        <v>166752.64</v>
      </c>
      <c r="G20" s="21">
        <v>88981.54375974175</v>
      </c>
      <c r="H20" s="21">
        <f aca="true" t="shared" si="0" ref="H20:H26">+D20+E20-F20</f>
        <v>14174.799999999988</v>
      </c>
      <c r="I20" s="89"/>
      <c r="J20" s="22"/>
    </row>
    <row r="21" spans="3:9" ht="13.5" customHeight="1" thickBot="1">
      <c r="C21" s="18" t="s">
        <v>24</v>
      </c>
      <c r="D21" s="23">
        <v>16956.540000000037</v>
      </c>
      <c r="E21" s="14">
        <v>267885.6</v>
      </c>
      <c r="F21" s="14">
        <v>268204.49</v>
      </c>
      <c r="G21" s="21">
        <v>375510</v>
      </c>
      <c r="H21" s="21">
        <f t="shared" si="0"/>
        <v>16637.650000000023</v>
      </c>
      <c r="I21" s="24"/>
    </row>
    <row r="22" spans="3:9" ht="12.75" customHeight="1" thickBot="1">
      <c r="C22" s="12" t="s">
        <v>25</v>
      </c>
      <c r="D22" s="13">
        <v>8443.929999999993</v>
      </c>
      <c r="E22" s="14">
        <v>122632.08</v>
      </c>
      <c r="F22" s="14">
        <v>120828.97</v>
      </c>
      <c r="G22" s="21">
        <f>+E22</f>
        <v>122632.08</v>
      </c>
      <c r="H22" s="21">
        <f t="shared" si="0"/>
        <v>10247.040000000008</v>
      </c>
      <c r="I22" s="25" t="s">
        <v>26</v>
      </c>
    </row>
    <row r="23" spans="3:9" ht="13.5" customHeight="1" thickBot="1">
      <c r="C23" s="12" t="s">
        <v>27</v>
      </c>
      <c r="D23" s="13">
        <v>12516.859999999986</v>
      </c>
      <c r="E23" s="14">
        <v>184438.4</v>
      </c>
      <c r="F23" s="14">
        <v>181643.03</v>
      </c>
      <c r="G23" s="21">
        <v>231129.5652645427</v>
      </c>
      <c r="H23" s="21">
        <f t="shared" si="0"/>
        <v>15312.229999999981</v>
      </c>
      <c r="I23" s="26" t="s">
        <v>28</v>
      </c>
    </row>
    <row r="24" spans="3:9" ht="13.5" customHeight="1" thickBot="1">
      <c r="C24" s="12" t="s">
        <v>29</v>
      </c>
      <c r="D24" s="13">
        <v>2590.1700000000055</v>
      </c>
      <c r="E24" s="15">
        <v>38017.8</v>
      </c>
      <c r="F24" s="15">
        <v>37442.18</v>
      </c>
      <c r="G24" s="21">
        <f>+E24</f>
        <v>38017.8</v>
      </c>
      <c r="H24" s="21">
        <f t="shared" si="0"/>
        <v>3165.790000000008</v>
      </c>
      <c r="I24" s="26" t="s">
        <v>30</v>
      </c>
    </row>
    <row r="25" spans="3:9" ht="13.5" customHeight="1" thickBot="1">
      <c r="C25" s="18" t="s">
        <v>31</v>
      </c>
      <c r="D25" s="13">
        <v>6151.240000000005</v>
      </c>
      <c r="E25" s="15">
        <v>91769.51000000001</v>
      </c>
      <c r="F25" s="15">
        <v>90176.72</v>
      </c>
      <c r="G25" s="21">
        <f>+E25</f>
        <v>91769.51000000001</v>
      </c>
      <c r="H25" s="21">
        <f t="shared" si="0"/>
        <v>7744.030000000013</v>
      </c>
      <c r="I25" s="25"/>
    </row>
    <row r="26" spans="3:9" ht="13.5" customHeight="1" hidden="1">
      <c r="C26" s="12" t="s">
        <v>32</v>
      </c>
      <c r="D26" s="13">
        <v>0</v>
      </c>
      <c r="E26" s="15"/>
      <c r="F26" s="15"/>
      <c r="G26" s="21">
        <f>+E26</f>
        <v>0</v>
      </c>
      <c r="H26" s="21">
        <f t="shared" si="0"/>
        <v>0</v>
      </c>
      <c r="I26" s="26" t="s">
        <v>33</v>
      </c>
    </row>
    <row r="27" spans="3:9" s="27" customFormat="1" ht="13.5" customHeight="1" thickBot="1">
      <c r="C27" s="12" t="s">
        <v>18</v>
      </c>
      <c r="D27" s="16">
        <f>SUM(D19:D26)</f>
        <v>104580.39999999986</v>
      </c>
      <c r="E27" s="16">
        <f>SUM(E19:E26)</f>
        <v>1558092.5899999999</v>
      </c>
      <c r="F27" s="16">
        <f>SUM(F19:F26)</f>
        <v>1537652.2</v>
      </c>
      <c r="G27" s="16">
        <f>SUM(G19:G26)</f>
        <v>1631850.2190242843</v>
      </c>
      <c r="H27" s="16">
        <f>SUM(H19:H26)</f>
        <v>125020.78999999979</v>
      </c>
      <c r="I27" s="24"/>
    </row>
    <row r="28" spans="3:9" ht="13.5" customHeight="1" thickBot="1">
      <c r="C28" s="90" t="s">
        <v>34</v>
      </c>
      <c r="D28" s="90"/>
      <c r="E28" s="90"/>
      <c r="F28" s="90"/>
      <c r="G28" s="90"/>
      <c r="H28" s="90"/>
      <c r="I28" s="90"/>
    </row>
    <row r="29" spans="3:9" ht="25.5" customHeight="1" thickBot="1">
      <c r="C29" s="28" t="s">
        <v>35</v>
      </c>
      <c r="D29" s="91" t="s">
        <v>36</v>
      </c>
      <c r="E29" s="92"/>
      <c r="F29" s="92"/>
      <c r="G29" s="92"/>
      <c r="H29" s="93"/>
      <c r="I29" s="29" t="s">
        <v>37</v>
      </c>
    </row>
    <row r="30" spans="3:8" ht="20.25" customHeight="1">
      <c r="C30" s="30" t="s">
        <v>38</v>
      </c>
      <c r="D30" s="30"/>
      <c r="E30" s="30"/>
      <c r="F30" s="30"/>
      <c r="G30" s="30"/>
      <c r="H30" s="31">
        <f>+H16+H27</f>
        <v>276865.3599999995</v>
      </c>
    </row>
    <row r="31" spans="3:4" ht="13.5" hidden="1">
      <c r="C31" s="33" t="s">
        <v>39</v>
      </c>
      <c r="D31" s="33"/>
    </row>
    <row r="32" ht="12.75" customHeight="1"/>
    <row r="33" spans="4:6" ht="409.5">
      <c r="D33" s="34"/>
      <c r="E33" s="34"/>
      <c r="F33" s="34"/>
    </row>
  </sheetData>
  <sheetProtection/>
  <mergeCells count="10">
    <mergeCell ref="C17:I17"/>
    <mergeCell ref="I19:I20"/>
    <mergeCell ref="C28:I28"/>
    <mergeCell ref="D29:H29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20" zoomScalePageLayoutView="0" workbookViewId="0" topLeftCell="A1">
      <selection activeCell="D24" sqref="D24"/>
    </sheetView>
  </sheetViews>
  <sheetFormatPr defaultColWidth="9.00390625" defaultRowHeight="12.75"/>
  <cols>
    <col min="1" max="1" width="4.50390625" style="35" customWidth="1"/>
    <col min="2" max="2" width="12.50390625" style="35" customWidth="1"/>
    <col min="3" max="3" width="13.375" style="35" hidden="1" customWidth="1"/>
    <col min="4" max="4" width="12.125" style="35" customWidth="1"/>
    <col min="5" max="5" width="13.50390625" style="35" customWidth="1"/>
    <col min="6" max="6" width="13.375" style="35" customWidth="1"/>
    <col min="7" max="7" width="14.375" style="35" customWidth="1"/>
    <col min="8" max="8" width="15.125" style="35" customWidth="1"/>
    <col min="9" max="9" width="14.375" style="35" customWidth="1"/>
    <col min="10" max="16384" width="8.875" style="35" customWidth="1"/>
  </cols>
  <sheetData>
    <row r="1" spans="1:9" ht="14.25">
      <c r="A1" s="102" t="s">
        <v>40</v>
      </c>
      <c r="B1" s="102"/>
      <c r="C1" s="102"/>
      <c r="D1" s="102"/>
      <c r="E1" s="102"/>
      <c r="F1" s="102"/>
      <c r="G1" s="102"/>
      <c r="H1" s="102"/>
      <c r="I1" s="102"/>
    </row>
    <row r="2" spans="1:9" ht="14.25">
      <c r="A2" s="102" t="s">
        <v>41</v>
      </c>
      <c r="B2" s="102"/>
      <c r="C2" s="102"/>
      <c r="D2" s="102"/>
      <c r="E2" s="102"/>
      <c r="F2" s="102"/>
      <c r="G2" s="102"/>
      <c r="H2" s="102"/>
      <c r="I2" s="102"/>
    </row>
    <row r="3" spans="1:9" ht="14.25">
      <c r="A3" s="102" t="s">
        <v>42</v>
      </c>
      <c r="B3" s="102"/>
      <c r="C3" s="102"/>
      <c r="D3" s="102"/>
      <c r="E3" s="102"/>
      <c r="F3" s="102"/>
      <c r="G3" s="102"/>
      <c r="H3" s="102"/>
      <c r="I3" s="102"/>
    </row>
    <row r="4" spans="1:9" ht="57">
      <c r="A4" s="36" t="s">
        <v>43</v>
      </c>
      <c r="B4" s="36" t="s">
        <v>44</v>
      </c>
      <c r="C4" s="36" t="s">
        <v>45</v>
      </c>
      <c r="D4" s="36" t="s">
        <v>46</v>
      </c>
      <c r="E4" s="36" t="s">
        <v>47</v>
      </c>
      <c r="F4" s="37" t="s">
        <v>48</v>
      </c>
      <c r="G4" s="37" t="s">
        <v>49</v>
      </c>
      <c r="H4" s="36" t="s">
        <v>50</v>
      </c>
      <c r="I4" s="36" t="s">
        <v>51</v>
      </c>
    </row>
    <row r="5" spans="1:9" ht="14.25">
      <c r="A5" s="38" t="s">
        <v>52</v>
      </c>
      <c r="B5" s="39">
        <v>-44.96269000000002</v>
      </c>
      <c r="C5" s="39"/>
      <c r="D5" s="39">
        <v>169.53948</v>
      </c>
      <c r="E5" s="39">
        <v>166.75264</v>
      </c>
      <c r="F5" s="39">
        <v>2.16</v>
      </c>
      <c r="G5" s="39">
        <v>88.98154</v>
      </c>
      <c r="H5" s="39">
        <v>14.1748</v>
      </c>
      <c r="I5" s="39">
        <f>B5+D5+F5-G5</f>
        <v>37.755249999999975</v>
      </c>
    </row>
    <row r="7" ht="14.25">
      <c r="A7" s="35" t="s">
        <v>53</v>
      </c>
    </row>
    <row r="8" ht="14.25">
      <c r="A8" s="35" t="s">
        <v>54</v>
      </c>
    </row>
    <row r="9" ht="14.25">
      <c r="A9" s="35" t="s">
        <v>55</v>
      </c>
    </row>
    <row r="10" ht="14.25">
      <c r="A10" s="40" t="s">
        <v>56</v>
      </c>
    </row>
    <row r="11" ht="14.25">
      <c r="A11" s="35" t="s">
        <v>57</v>
      </c>
    </row>
    <row r="12" ht="14.25">
      <c r="A12" s="35" t="s">
        <v>58</v>
      </c>
    </row>
    <row r="13" ht="14.25">
      <c r="A13" s="35" t="s">
        <v>59</v>
      </c>
    </row>
    <row r="14" ht="14.25">
      <c r="A14" s="35" t="s">
        <v>60</v>
      </c>
    </row>
    <row r="15" ht="14.25">
      <c r="A15" s="35" t="s">
        <v>61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zoomScalePageLayoutView="0" workbookViewId="0" topLeftCell="A1">
      <selection activeCell="A26" sqref="A26:IV29"/>
    </sheetView>
  </sheetViews>
  <sheetFormatPr defaultColWidth="9.00390625" defaultRowHeight="12.75"/>
  <cols>
    <col min="1" max="1" width="5.50390625" style="0" customWidth="1"/>
    <col min="2" max="2" width="25.125" style="0" customWidth="1"/>
    <col min="3" max="3" width="34.375" style="0" customWidth="1"/>
    <col min="4" max="4" width="19.375" style="0" customWidth="1"/>
    <col min="5" max="5" width="22.50390625" style="0" customWidth="1"/>
    <col min="6" max="6" width="24.375" style="0" customWidth="1"/>
    <col min="7" max="7" width="11.375" style="0" customWidth="1"/>
    <col min="8" max="8" width="18.375" style="0" customWidth="1"/>
  </cols>
  <sheetData>
    <row r="1" spans="1:7" ht="30.75" customHeight="1">
      <c r="A1" s="103" t="s">
        <v>62</v>
      </c>
      <c r="B1" s="104"/>
      <c r="C1" s="104"/>
      <c r="D1" s="104"/>
      <c r="E1" s="104"/>
      <c r="F1" s="104"/>
      <c r="G1" s="104"/>
    </row>
    <row r="2" spans="1:7" ht="15.75" customHeight="1" thickBot="1">
      <c r="A2" s="105"/>
      <c r="B2" s="105"/>
      <c r="C2" s="105"/>
      <c r="D2" s="105"/>
      <c r="E2" s="105"/>
      <c r="F2" s="105"/>
      <c r="G2" s="105"/>
    </row>
    <row r="3" spans="1:7" ht="13.5" thickBot="1">
      <c r="A3" s="41"/>
      <c r="B3" s="42"/>
      <c r="C3" s="43"/>
      <c r="D3" s="42"/>
      <c r="E3" s="44"/>
      <c r="F3" s="106" t="s">
        <v>63</v>
      </c>
      <c r="G3" s="107"/>
    </row>
    <row r="4" spans="1:7" ht="12.75">
      <c r="A4" s="45" t="s">
        <v>64</v>
      </c>
      <c r="B4" s="46" t="s">
        <v>65</v>
      </c>
      <c r="C4" s="47" t="s">
        <v>66</v>
      </c>
      <c r="D4" s="46" t="s">
        <v>67</v>
      </c>
      <c r="E4" s="48" t="s">
        <v>68</v>
      </c>
      <c r="F4" s="49"/>
      <c r="G4" s="49"/>
    </row>
    <row r="5" spans="1:7" ht="12.75">
      <c r="A5" s="45" t="s">
        <v>69</v>
      </c>
      <c r="B5" s="46"/>
      <c r="C5" s="47"/>
      <c r="D5" s="46" t="s">
        <v>70</v>
      </c>
      <c r="E5" s="50" t="s">
        <v>71</v>
      </c>
      <c r="F5" s="46" t="s">
        <v>72</v>
      </c>
      <c r="G5" s="46" t="s">
        <v>73</v>
      </c>
    </row>
    <row r="6" spans="1:7" ht="12.75">
      <c r="A6" s="45"/>
      <c r="B6" s="46"/>
      <c r="C6" s="47"/>
      <c r="D6" s="46" t="s">
        <v>74</v>
      </c>
      <c r="E6" s="50"/>
      <c r="F6" s="46" t="s">
        <v>75</v>
      </c>
      <c r="G6" s="46" t="s">
        <v>76</v>
      </c>
    </row>
    <row r="7" spans="1:7" ht="12.75">
      <c r="A7" s="51"/>
      <c r="B7" s="52"/>
      <c r="C7" s="53"/>
      <c r="D7" s="52"/>
      <c r="E7" s="54"/>
      <c r="F7" s="52"/>
      <c r="G7" s="46" t="s">
        <v>77</v>
      </c>
    </row>
    <row r="8" spans="1:7" ht="13.5" thickBot="1">
      <c r="A8" s="55"/>
      <c r="B8" s="56"/>
      <c r="C8" s="57"/>
      <c r="D8" s="56"/>
      <c r="E8" s="58"/>
      <c r="F8" s="56"/>
      <c r="G8" s="56"/>
    </row>
    <row r="9" spans="1:7" ht="12.75">
      <c r="A9" s="42"/>
      <c r="B9" s="44"/>
      <c r="C9" s="43"/>
      <c r="D9" s="41"/>
      <c r="E9" s="42"/>
      <c r="F9" s="44"/>
      <c r="G9" s="44"/>
    </row>
    <row r="10" spans="1:7" ht="12.75">
      <c r="A10" s="46">
        <v>1</v>
      </c>
      <c r="B10" s="54" t="s">
        <v>78</v>
      </c>
      <c r="C10" s="45" t="s">
        <v>79</v>
      </c>
      <c r="D10" s="46" t="s">
        <v>80</v>
      </c>
      <c r="E10" s="59">
        <v>33.348</v>
      </c>
      <c r="F10" s="60">
        <v>33.348</v>
      </c>
      <c r="G10" s="60">
        <f>+E10-F10</f>
        <v>0</v>
      </c>
    </row>
    <row r="11" spans="1:7" ht="12.75">
      <c r="A11" s="46"/>
      <c r="B11" s="54"/>
      <c r="C11" s="47" t="s">
        <v>81</v>
      </c>
      <c r="D11" s="46" t="s">
        <v>82</v>
      </c>
      <c r="E11" s="59">
        <v>197.462</v>
      </c>
      <c r="F11" s="60">
        <v>197.462</v>
      </c>
      <c r="G11" s="60">
        <f>+E11-F11</f>
        <v>0</v>
      </c>
    </row>
    <row r="12" spans="1:7" ht="12.75">
      <c r="A12" s="46"/>
      <c r="B12" s="54"/>
      <c r="C12" s="47" t="s">
        <v>83</v>
      </c>
      <c r="D12" s="46" t="s">
        <v>84</v>
      </c>
      <c r="E12" s="59">
        <v>1404.9</v>
      </c>
      <c r="F12" s="60">
        <v>144.7</v>
      </c>
      <c r="G12" s="60">
        <f>+E12-F12</f>
        <v>1260.2</v>
      </c>
    </row>
    <row r="13" spans="1:7" ht="12.75">
      <c r="A13" s="46"/>
      <c r="B13" s="54"/>
      <c r="C13" s="47"/>
      <c r="D13" s="45"/>
      <c r="E13" s="61"/>
      <c r="F13" s="60"/>
      <c r="G13" s="60"/>
    </row>
    <row r="14" spans="1:7" ht="12.75">
      <c r="A14" s="46"/>
      <c r="B14" s="54"/>
      <c r="C14" s="62" t="s">
        <v>85</v>
      </c>
      <c r="D14" s="63"/>
      <c r="E14" s="64">
        <f>SUM(E10:E13)</f>
        <v>1635.71</v>
      </c>
      <c r="F14" s="64">
        <f>SUM(F10:F13)</f>
        <v>375.51</v>
      </c>
      <c r="G14" s="64">
        <f>SUM(G10:G13)</f>
        <v>1260.2</v>
      </c>
    </row>
    <row r="15" spans="1:7" ht="13.5" thickBot="1">
      <c r="A15" s="65"/>
      <c r="B15" s="66"/>
      <c r="C15" s="67"/>
      <c r="D15" s="68"/>
      <c r="E15" s="69"/>
      <c r="F15" s="70"/>
      <c r="G15" s="70"/>
    </row>
    <row r="16" spans="1:7" ht="10.5" customHeight="1">
      <c r="A16" s="42"/>
      <c r="B16" s="44"/>
      <c r="C16" s="71"/>
      <c r="D16" s="71"/>
      <c r="E16" s="72"/>
      <c r="F16" s="72"/>
      <c r="G16" s="72"/>
    </row>
    <row r="17" spans="1:7" ht="12.75">
      <c r="A17" s="52"/>
      <c r="B17" s="73" t="s">
        <v>18</v>
      </c>
      <c r="C17" s="74"/>
      <c r="D17" s="74"/>
      <c r="E17" s="75">
        <f>E14</f>
        <v>1635.71</v>
      </c>
      <c r="F17" s="76">
        <f>+F14</f>
        <v>375.51</v>
      </c>
      <c r="G17" s="75">
        <f>+E17-F17</f>
        <v>1260.2</v>
      </c>
    </row>
    <row r="18" spans="1:7" ht="4.5" customHeight="1" thickBot="1">
      <c r="A18" s="56"/>
      <c r="B18" s="58"/>
      <c r="C18" s="77"/>
      <c r="D18" s="77"/>
      <c r="E18" s="77"/>
      <c r="F18" s="77"/>
      <c r="G18" s="77"/>
    </row>
    <row r="20" spans="1:7" ht="51" customHeight="1">
      <c r="A20" s="78" t="s">
        <v>86</v>
      </c>
      <c r="B20" s="78" t="s">
        <v>87</v>
      </c>
      <c r="C20" s="78" t="s">
        <v>88</v>
      </c>
      <c r="D20" s="78" t="s">
        <v>89</v>
      </c>
      <c r="E20" s="79" t="s">
        <v>90</v>
      </c>
      <c r="F20" s="78" t="s">
        <v>91</v>
      </c>
      <c r="G20" s="80"/>
    </row>
    <row r="21" spans="1:7" ht="15">
      <c r="A21" s="81">
        <v>1</v>
      </c>
      <c r="B21" s="82">
        <v>16956.540000000037</v>
      </c>
      <c r="C21" s="82">
        <v>267885.6</v>
      </c>
      <c r="D21" s="82">
        <v>268204.49</v>
      </c>
      <c r="E21" s="82">
        <v>0</v>
      </c>
      <c r="F21" s="82">
        <f>+B21+C21-D21</f>
        <v>16637.650000000023</v>
      </c>
      <c r="G21" s="83"/>
    </row>
    <row r="23" spans="1:5" ht="58.5" customHeight="1">
      <c r="A23" s="78" t="s">
        <v>86</v>
      </c>
      <c r="B23" s="78" t="s">
        <v>92</v>
      </c>
      <c r="C23" s="78" t="s">
        <v>93</v>
      </c>
      <c r="D23" s="78" t="s">
        <v>94</v>
      </c>
      <c r="E23" s="78" t="s">
        <v>95</v>
      </c>
    </row>
    <row r="24" spans="1:5" ht="15">
      <c r="A24" s="84">
        <v>1</v>
      </c>
      <c r="B24" s="85">
        <v>151751.19999999998</v>
      </c>
      <c r="C24" s="85">
        <f>+D21+E21</f>
        <v>268204.49</v>
      </c>
      <c r="D24" s="85">
        <v>375510</v>
      </c>
      <c r="E24" s="85">
        <f>+B24+C24-D24</f>
        <v>44445.689999999944</v>
      </c>
    </row>
    <row r="25" spans="1:5" ht="12.75">
      <c r="A25" s="53"/>
      <c r="B25" s="53"/>
      <c r="C25" s="86"/>
      <c r="D25" s="86"/>
      <c r="E25" s="47"/>
    </row>
  </sheetData>
  <sheetProtection/>
  <mergeCells count="2">
    <mergeCell ref="A1:G2"/>
    <mergeCell ref="F3:G3"/>
  </mergeCells>
  <printOptions horizontalCentered="1"/>
  <pageMargins left="0" right="0" top="2.7559055118110236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2014-06-26T10:57:06Z</dcterms:created>
  <dcterms:modified xsi:type="dcterms:W3CDTF">2014-07-04T11:11:41Z</dcterms:modified>
  <cp:category/>
  <cp:version/>
  <cp:contentType/>
  <cp:contentStatus/>
</cp:coreProperties>
</file>